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ekolah Vokasi\Modul Hibah SV\"/>
    </mc:Choice>
  </mc:AlternateContent>
  <bookViews>
    <workbookView xWindow="0" yWindow="0" windowWidth="20430" windowHeight="7350" activeTab="1"/>
  </bookViews>
  <sheets>
    <sheet name="Form Responses 1" sheetId="1" r:id="rId1"/>
    <sheet name="Analisis komentar" sheetId="21" r:id="rId2"/>
    <sheet name="P1" sheetId="20" r:id="rId3"/>
    <sheet name="P2" sheetId="19" r:id="rId4"/>
    <sheet name="P3" sheetId="18" r:id="rId5"/>
    <sheet name="P4" sheetId="17" r:id="rId6"/>
    <sheet name="P5" sheetId="16" r:id="rId7"/>
    <sheet name="P6" sheetId="15" r:id="rId8"/>
    <sheet name="P7" sheetId="14" r:id="rId9"/>
    <sheet name="P8" sheetId="13" r:id="rId10"/>
    <sheet name="P9" sheetId="12" r:id="rId11"/>
    <sheet name="P10" sheetId="11" r:id="rId12"/>
    <sheet name="P11" sheetId="10" r:id="rId13"/>
    <sheet name="P12" sheetId="2" r:id="rId14"/>
    <sheet name="P13" sheetId="3" r:id="rId15"/>
    <sheet name="P14" sheetId="5" r:id="rId16"/>
    <sheet name="P15" sheetId="6" r:id="rId17"/>
    <sheet name="P16" sheetId="7" r:id="rId18"/>
    <sheet name="P17" sheetId="8" r:id="rId19"/>
    <sheet name="P18" sheetId="9" r:id="rId20"/>
    <sheet name="Rekap" sheetId="4" r:id="rId21"/>
  </sheets>
  <calcPr calcId="152511"/>
</workbook>
</file>

<file path=xl/calcChain.xml><?xml version="1.0" encoding="utf-8"?>
<calcChain xmlns="http://schemas.openxmlformats.org/spreadsheetml/2006/main">
  <c r="L21" i="21" l="1"/>
  <c r="J21" i="21"/>
  <c r="I21" i="21"/>
  <c r="H21" i="21"/>
  <c r="G28" i="21"/>
  <c r="G27" i="21"/>
  <c r="C28" i="21"/>
  <c r="M23" i="4" l="1"/>
  <c r="M22" i="4"/>
  <c r="L14" i="4"/>
  <c r="B32" i="10"/>
  <c r="L13" i="4"/>
  <c r="B32" i="11"/>
  <c r="L12" i="4"/>
  <c r="B32" i="12"/>
  <c r="L11" i="4"/>
  <c r="B32" i="13"/>
  <c r="L10" i="4"/>
  <c r="B32" i="14"/>
  <c r="L9" i="4"/>
  <c r="B32" i="15"/>
  <c r="L8" i="4"/>
  <c r="L7" i="4"/>
  <c r="L6" i="4"/>
  <c r="F6" i="18"/>
  <c r="B32" i="18"/>
  <c r="L5" i="4"/>
  <c r="B32" i="19"/>
  <c r="L4" i="4"/>
  <c r="B32" i="20"/>
  <c r="I5" i="20"/>
  <c r="H5" i="20"/>
  <c r="G5" i="20"/>
  <c r="F5" i="20"/>
  <c r="E4" i="20"/>
  <c r="E5" i="20" s="1"/>
  <c r="I5" i="19"/>
  <c r="H5" i="19"/>
  <c r="G5" i="19"/>
  <c r="F5" i="19"/>
  <c r="E4" i="19"/>
  <c r="E5" i="19" s="1"/>
  <c r="I5" i="18"/>
  <c r="H5" i="18"/>
  <c r="G5" i="18"/>
  <c r="F5" i="18"/>
  <c r="E4" i="18"/>
  <c r="E5" i="18" s="1"/>
  <c r="B32" i="17"/>
  <c r="I5" i="17"/>
  <c r="H5" i="17"/>
  <c r="G5" i="17"/>
  <c r="F5" i="17"/>
  <c r="E4" i="17"/>
  <c r="E5" i="17" s="1"/>
  <c r="B32" i="16"/>
  <c r="I5" i="16"/>
  <c r="H5" i="16"/>
  <c r="G5" i="16"/>
  <c r="F5" i="16"/>
  <c r="E4" i="16"/>
  <c r="E5" i="16" s="1"/>
  <c r="I5" i="15"/>
  <c r="H5" i="15"/>
  <c r="G5" i="15"/>
  <c r="F5" i="15"/>
  <c r="E4" i="15"/>
  <c r="E5" i="15" s="1"/>
  <c r="I5" i="14"/>
  <c r="H5" i="14"/>
  <c r="G5" i="14"/>
  <c r="F5" i="14"/>
  <c r="E4" i="14"/>
  <c r="E5" i="14" s="1"/>
  <c r="I5" i="13"/>
  <c r="H5" i="13"/>
  <c r="G5" i="13"/>
  <c r="F5" i="13"/>
  <c r="E4" i="13"/>
  <c r="E5" i="13" s="1"/>
  <c r="I5" i="12"/>
  <c r="H5" i="12"/>
  <c r="G5" i="12"/>
  <c r="F5" i="12"/>
  <c r="E4" i="12"/>
  <c r="E5" i="12" s="1"/>
  <c r="I5" i="11"/>
  <c r="H5" i="11"/>
  <c r="G5" i="11"/>
  <c r="F5" i="11"/>
  <c r="E4" i="11"/>
  <c r="E5" i="11" s="1"/>
  <c r="I5" i="10"/>
  <c r="H5" i="10"/>
  <c r="G5" i="10"/>
  <c r="F5" i="10"/>
  <c r="E4" i="10"/>
  <c r="E5" i="10" s="1"/>
  <c r="L21" i="4"/>
  <c r="F6" i="9"/>
  <c r="E4" i="9"/>
  <c r="I5" i="9"/>
  <c r="H5" i="9"/>
  <c r="G5" i="9"/>
  <c r="F5" i="9"/>
  <c r="E5" i="9"/>
  <c r="B32" i="9"/>
  <c r="L20" i="4"/>
  <c r="I5" i="8"/>
  <c r="H5" i="8"/>
  <c r="G5" i="8"/>
  <c r="F5" i="8"/>
  <c r="E5" i="8"/>
  <c r="B32" i="8"/>
  <c r="L19" i="4"/>
  <c r="F6" i="7"/>
  <c r="I5" i="7"/>
  <c r="H5" i="7"/>
  <c r="G5" i="7"/>
  <c r="F5" i="7"/>
  <c r="E5" i="7"/>
  <c r="B32" i="7"/>
  <c r="F6" i="6"/>
  <c r="F6" i="5"/>
  <c r="F6" i="3"/>
  <c r="F6" i="2"/>
  <c r="L16" i="4"/>
  <c r="L17" i="4"/>
  <c r="L18" i="4"/>
  <c r="L15" i="4"/>
  <c r="I5" i="6"/>
  <c r="H5" i="6"/>
  <c r="G5" i="6"/>
  <c r="F5" i="6"/>
  <c r="E5" i="6"/>
  <c r="I5" i="5"/>
  <c r="H5" i="5"/>
  <c r="G5" i="5"/>
  <c r="F5" i="5"/>
  <c r="E5" i="5"/>
  <c r="I5" i="3"/>
  <c r="H5" i="3"/>
  <c r="G5" i="3"/>
  <c r="F5" i="3"/>
  <c r="E5" i="3"/>
  <c r="F5" i="2"/>
  <c r="G5" i="2"/>
  <c r="H5" i="2"/>
  <c r="I5" i="2"/>
  <c r="E5" i="2"/>
  <c r="B32" i="6"/>
  <c r="E4" i="5"/>
  <c r="B32" i="5"/>
  <c r="B32" i="3"/>
  <c r="E4" i="2"/>
  <c r="B32" i="2"/>
  <c r="R31" i="1"/>
  <c r="J31" i="1"/>
  <c r="E31" i="1"/>
  <c r="F31" i="1"/>
  <c r="G31" i="1"/>
  <c r="H31" i="1"/>
  <c r="I31" i="1"/>
  <c r="K31" i="1"/>
  <c r="L31" i="1"/>
  <c r="M31" i="1"/>
  <c r="N31" i="1"/>
  <c r="O31" i="1"/>
  <c r="P31" i="1"/>
  <c r="Q31" i="1"/>
  <c r="S31" i="1"/>
  <c r="T31" i="1"/>
  <c r="U31" i="1"/>
  <c r="D31" i="1"/>
  <c r="E4" i="8"/>
  <c r="E4" i="7"/>
  <c r="E4" i="6"/>
  <c r="E4" i="3"/>
  <c r="F6" i="20" l="1"/>
  <c r="F6" i="19"/>
  <c r="F6" i="17"/>
  <c r="F6" i="16"/>
  <c r="F6" i="15"/>
  <c r="F6" i="14"/>
  <c r="F6" i="13"/>
  <c r="F6" i="12"/>
  <c r="F6" i="11"/>
  <c r="F6" i="10"/>
  <c r="C33" i="1"/>
  <c r="C34" i="1"/>
  <c r="A33" i="1"/>
</calcChain>
</file>

<file path=xl/sharedStrings.xml><?xml version="1.0" encoding="utf-8"?>
<sst xmlns="http://schemas.openxmlformats.org/spreadsheetml/2006/main" count="364" uniqueCount="181">
  <si>
    <t>Timestamp</t>
  </si>
  <si>
    <t>Nama Mahasiswa</t>
  </si>
  <si>
    <t>NIM</t>
  </si>
  <si>
    <t>1. Proporsional layout cover/sampul depan (tata letak teks dan gambar)</t>
  </si>
  <si>
    <t>2. Kesesuain proporsi warna (keseimbangan warna)</t>
  </si>
  <si>
    <t>3. Kesesuaian pemilihan jenis font (jenis huruf dan angka)</t>
  </si>
  <si>
    <t xml:space="preserve">4. Kejelasan judul modul </t>
  </si>
  <si>
    <t>5. Kesesuaian pemilihan ukuran font (ukuran huruf dan angka)</t>
  </si>
  <si>
    <t>1. Kejelasan petunjuk belajar (petunjuk penggunaan)</t>
  </si>
  <si>
    <t>2. Kemudahan dalam persiapan pembelajaran</t>
  </si>
  <si>
    <t xml:space="preserve">3. Ketepatan penerapan strategi belajar </t>
  </si>
  <si>
    <t>4. Keterkaitan dengan modul lain</t>
  </si>
  <si>
    <t>5. Kelengkapan komponen pendahuluan</t>
  </si>
  <si>
    <t>6. Tujuan pembelajaran/kompetensi</t>
  </si>
  <si>
    <t>1. Cakupan (keluasan dan kedalaman) isi/uraian materi</t>
  </si>
  <si>
    <t>2. Kejelasan isi materi</t>
  </si>
  <si>
    <t>3. Keruntutan struktur organisasi/urutan isi materi</t>
  </si>
  <si>
    <t>4. Kejelasan dan kecukupan contoh yang disertakan</t>
  </si>
  <si>
    <t>5. Kejelasan dan kesesuaian bahasa yang digunakan</t>
  </si>
  <si>
    <t>6. Kemenarikan isi materi dalam memotivasi pengguna</t>
  </si>
  <si>
    <t>7. Ilustrasi/contoh/visualisasi isi materi/modul</t>
  </si>
  <si>
    <t>C. Catatan/komentar/kritik/saran</t>
  </si>
  <si>
    <t>Aqshal Ilham F</t>
  </si>
  <si>
    <t>J3M118135</t>
  </si>
  <si>
    <t>Semangat untuk ibu bapak dosen dalam memberikan ilmunya, semoga berkah selalu aamiin</t>
  </si>
  <si>
    <t>Alamanda Arrasyid</t>
  </si>
  <si>
    <t>J3M118062</t>
  </si>
  <si>
    <t>Dikembangkan lebih lanjut lagi, karena ini cukup menarik bagi mahasiswa, dan bisa diterapkan di setiap program matkul LNK kedepannya</t>
  </si>
  <si>
    <t>Adina Nurimani</t>
  </si>
  <si>
    <t>J3M218183</t>
  </si>
  <si>
    <t xml:space="preserve">Tulisan lebih di perjelas ukuran dan font yang digunakan. </t>
  </si>
  <si>
    <t>Kintan Suci Nabilla</t>
  </si>
  <si>
    <t>J3M118098</t>
  </si>
  <si>
    <t>Terima kasih sudah meenyusun modul KU ini Pak/Bu</t>
  </si>
  <si>
    <t>Meliyanti Huang</t>
  </si>
  <si>
    <t>J3M118026</t>
  </si>
  <si>
    <t xml:space="preserve">Semoga adik tingkat yang menerima modul ini lebih baik lagi dalam memahami materi dan semoga pembelajaran nya lebih kepada praktikum supaya membantu untuk kedunia kerja. Tidak hanya sekedar teori di buku, tapi memerlukan referensi pembelajaran diluar buku seperti dari youtube dll. Jujur jadi bahagia jika ada perkembangan terkait mata kuliah di LNK. </t>
  </si>
  <si>
    <t>Shakilah Farahdiba B</t>
  </si>
  <si>
    <t>J3M218202</t>
  </si>
  <si>
    <t>-</t>
  </si>
  <si>
    <t>Muhammad Rizky Ramadani</t>
  </si>
  <si>
    <t>J3M118050</t>
  </si>
  <si>
    <t>Semoga aplikasi tersebut dapat digunakan pada smarphone yang mempunyai spek tidak terlalu tinggi</t>
  </si>
  <si>
    <t>Cindy Alya Cantika</t>
  </si>
  <si>
    <t>J3M218206</t>
  </si>
  <si>
    <t>Sangat bagus sekali, namun saya berharap semoga lebih praktis dan efisien untuk kedepannya</t>
  </si>
  <si>
    <t>Zakaria Laksana</t>
  </si>
  <si>
    <t>J3M118044</t>
  </si>
  <si>
    <t>Semoga cepat diterapkan untuk adik-adik angkatan 56 dan seterusnya bu</t>
  </si>
  <si>
    <t>Auralia Rizqa Pranindhana</t>
  </si>
  <si>
    <t>J3M118140</t>
  </si>
  <si>
    <t>Isinya menarik dan sudah dilengkapi dengan penjelasan beserta contohnya, sehingga lebih mudah dipahami</t>
  </si>
  <si>
    <t>Azzahra Sufiyah</t>
  </si>
  <si>
    <t>J3M218208</t>
  </si>
  <si>
    <t>Pada cacatan di gambar terdapat tulisan yang ngeblur</t>
  </si>
  <si>
    <t>Faraz Muhammad</t>
  </si>
  <si>
    <t>J3M218168</t>
  </si>
  <si>
    <t>AR yang di tampilkan bagus sekali</t>
  </si>
  <si>
    <t>Sarah Dhia Effendi</t>
  </si>
  <si>
    <t>J3M118120</t>
  </si>
  <si>
    <t>Mungkin lebih ke saat praktikumnya ada beberapa cuplikan video di kenyataan nyata nya bagaimana. Agar dari modul tersebut tau keadaan nyatanya seperti apa dan menjadi lebih paham mahasiswa tsb</t>
  </si>
  <si>
    <t>Natasya Julianti</t>
  </si>
  <si>
    <t>J3M118068</t>
  </si>
  <si>
    <t>Sudah baik</t>
  </si>
  <si>
    <t>Ditha Veftiana</t>
  </si>
  <si>
    <t>J3M118138</t>
  </si>
  <si>
    <t>Sebaiknya dalam penggunaan visualisasi gambar lebih diperjelas tentang komponen yg berada didalamnya atau alur penggunaannya</t>
  </si>
  <si>
    <t>Mohamad Guruh Amanah Abdoe</t>
  </si>
  <si>
    <t>J3M118047</t>
  </si>
  <si>
    <t>Gambar dibuat HD dan berwarna</t>
  </si>
  <si>
    <t>Hana Fitriyani</t>
  </si>
  <si>
    <t>J3M218198</t>
  </si>
  <si>
    <t>Aplikasi dan modul sudah baik, sehingga dapat melihat seperti apa bentuk bangunannya</t>
  </si>
  <si>
    <t>Farrel Suryadarma S</t>
  </si>
  <si>
    <t>J3M118079</t>
  </si>
  <si>
    <t>Modul baik dari segi isi komposisi warna dan pemilihan text. Instruksi penggunaan aplikasi juga jelas dan menarik. Semoga sukses selalu</t>
  </si>
  <si>
    <t>Givanka Puspitasari</t>
  </si>
  <si>
    <t>J3M118065</t>
  </si>
  <si>
    <t xml:space="preserve">Menurut saya pada bagian deskripsi alat untuk kesesuaian warna gambarnya kurang begitu jelas bu. Terima kasih ibu. </t>
  </si>
  <si>
    <t>Viena Sukmawati</t>
  </si>
  <si>
    <t>J3M118078</t>
  </si>
  <si>
    <t>sudah cukup menggambarkan reality nya bu sangat bagus :)</t>
  </si>
  <si>
    <t xml:space="preserve">Adira Prita Fauziah </t>
  </si>
  <si>
    <t>J3M118048</t>
  </si>
  <si>
    <t>Keren</t>
  </si>
  <si>
    <t>Siti Nurjanah</t>
  </si>
  <si>
    <t>J3M118042</t>
  </si>
  <si>
    <t>Sudah baik hanya saja perlu ditingkatkan mengenai gambar visual yang ada sehingga dapat lebih menarik</t>
  </si>
  <si>
    <t>Rifdah Shafa Aulia</t>
  </si>
  <si>
    <t>J3M118082</t>
  </si>
  <si>
    <t>Sudah sangat bagus, semoga kedepannya bisa lebih berkembang lagi ☺️</t>
  </si>
  <si>
    <t>Aisyah NF</t>
  </si>
  <si>
    <t>J3M118052</t>
  </si>
  <si>
    <t>Elsa Kusumah Damayanti</t>
  </si>
  <si>
    <t>J3M118046</t>
  </si>
  <si>
    <t>visualisasi alatnya sendiri sudah sangat bagus, namun mungkin font di beberapa tempat masih terlihat kecil, kemudian beberapa halaman masih sedikit terlalu polos mungkin bisa diberi sedikit warna lain atau aksen lain karena takut membosankan.. terimakasih</t>
  </si>
  <si>
    <t>Mella Rasyida Halim</t>
  </si>
  <si>
    <t>J3M218207</t>
  </si>
  <si>
    <t xml:space="preserve">Keren banget bu :) semoga adik2 lebih semangat belajar </t>
  </si>
  <si>
    <t>median</t>
  </si>
  <si>
    <t>4-5</t>
  </si>
  <si>
    <t>inter-quartile range</t>
  </si>
  <si>
    <t>Perempuan</t>
  </si>
  <si>
    <t>Laki-laki</t>
  </si>
  <si>
    <t>Tidak setuju</t>
  </si>
  <si>
    <t>Sangat tidak setuju</t>
  </si>
  <si>
    <t>Sangat setuju sekali</t>
  </si>
  <si>
    <t>Setuju sekali</t>
  </si>
  <si>
    <t>P1</t>
  </si>
  <si>
    <t>P2</t>
  </si>
  <si>
    <t>P3</t>
  </si>
  <si>
    <t>P4</t>
  </si>
  <si>
    <t>P5</t>
  </si>
  <si>
    <t>P6</t>
  </si>
  <si>
    <t>P7</t>
  </si>
  <si>
    <t>P8</t>
  </si>
  <si>
    <t>P9</t>
  </si>
  <si>
    <t>P10</t>
  </si>
  <si>
    <t>P11</t>
  </si>
  <si>
    <t>P12</t>
  </si>
  <si>
    <t>P13</t>
  </si>
  <si>
    <t>P14</t>
  </si>
  <si>
    <t>P15</t>
  </si>
  <si>
    <t>P16</t>
  </si>
  <si>
    <t>P17</t>
  </si>
  <si>
    <t>P18</t>
  </si>
  <si>
    <t>Kejelasan isi materi</t>
  </si>
  <si>
    <t xml:space="preserve">Kedalaman materi </t>
  </si>
  <si>
    <t>Kejelasan materi yang disampaikan</t>
  </si>
  <si>
    <t>Keruntutan struktur organisasi/urutan isi materi</t>
  </si>
  <si>
    <t>Kejelasan dan kecukupan contoh yang disertakan</t>
  </si>
  <si>
    <t>Struktur isi materi yang runut</t>
  </si>
  <si>
    <t>Kecukupan contoh alat pengendali</t>
  </si>
  <si>
    <t>Cakupan (keluasan dan kedalaman) isi/uraian materi</t>
  </si>
  <si>
    <t>IQR</t>
  </si>
  <si>
    <t>Netral</t>
  </si>
  <si>
    <t>0</t>
  </si>
  <si>
    <t>n</t>
  </si>
  <si>
    <t>Kejelasan bahasa yang digunakan</t>
  </si>
  <si>
    <t>Kejelasan dan kesesuaian bahasa yang digunakan</t>
  </si>
  <si>
    <t>Kemenarikan isi materi dalam memotivasi pengguna</t>
  </si>
  <si>
    <t>Ilustrasi/contoh/visualisasi isi materi/modul</t>
  </si>
  <si>
    <t xml:space="preserve">Ilustrasi modul </t>
  </si>
  <si>
    <t>Proporsional layout cover/sampul depan (tata letak teks dan gambar)</t>
  </si>
  <si>
    <t>Isi materi yang menarik minat</t>
  </si>
  <si>
    <t>Kesesuain proporsi warna (keseimbangan warna)</t>
  </si>
  <si>
    <t>Kesetimbangan warna modul</t>
  </si>
  <si>
    <t>Kesesuaian pemilihan jenis font (jenis huruf dan angka)</t>
  </si>
  <si>
    <t xml:space="preserve">Kejelasan judul modul </t>
  </si>
  <si>
    <t>Judul modul yang jelas</t>
  </si>
  <si>
    <t>Kesesuaian pemilihan jenis huruf dan angka</t>
  </si>
  <si>
    <t>Kesesuaian pemilihan ukuran font (ukuran huruf dan angka)</t>
  </si>
  <si>
    <t>Kesesuaian pemilihan ukuran huruf dan angka</t>
  </si>
  <si>
    <t>Kejelasan petunjuk belajar (petunjuk penggunaan)</t>
  </si>
  <si>
    <t>Kejelasan petunjuk penggunaan AR</t>
  </si>
  <si>
    <t>Kemudahan dalam persiapan pembelajaran</t>
  </si>
  <si>
    <t xml:space="preserve">Kemudahan dalam persiapan pembelajaran </t>
  </si>
  <si>
    <t xml:space="preserve">Ketepatan penerapan strategi belajar </t>
  </si>
  <si>
    <t>Keterkaitan dengan modul lain</t>
  </si>
  <si>
    <t>Keterkaitan dengan modul di mata kuliah lain</t>
  </si>
  <si>
    <t>Kelengkapan komponen pendahuluan</t>
  </si>
  <si>
    <t xml:space="preserve">Kelengkapan komponen pendahuluan </t>
  </si>
  <si>
    <t>Tujuan pembelajaran/kompetensi</t>
  </si>
  <si>
    <t xml:space="preserve">Ketercapaian tujuan kompetensi </t>
  </si>
  <si>
    <t>sd</t>
  </si>
  <si>
    <r>
      <t>mean (</t>
    </r>
    <r>
      <rPr>
        <sz val="10"/>
        <color rgb="FF000000"/>
        <rFont val="Calibri"/>
        <family val="2"/>
      </rPr>
      <t>µ)</t>
    </r>
  </si>
  <si>
    <t>cronbach a</t>
  </si>
  <si>
    <r>
      <rPr>
        <i/>
        <sz val="10"/>
        <color rgb="FF000000"/>
        <rFont val="Arial"/>
        <family val="2"/>
      </rPr>
      <t>Layout</t>
    </r>
    <r>
      <rPr>
        <sz val="10"/>
        <color rgb="FF000000"/>
        <rFont val="Arial"/>
        <family val="2"/>
      </rPr>
      <t xml:space="preserve"> modul </t>
    </r>
  </si>
  <si>
    <t>%  Sesuai</t>
  </si>
  <si>
    <t>% Cukup</t>
  </si>
  <si>
    <t>Aspek 
Fisik</t>
  </si>
  <si>
    <t>Aspek 
Pendahuluan</t>
  </si>
  <si>
    <t>Aspek Materi</t>
  </si>
  <si>
    <t xml:space="preserve">% Sangat 
sesuai </t>
  </si>
  <si>
    <t>% Tidak 
sesuai</t>
  </si>
  <si>
    <t>% Sangat 
tidak 
sesuai</t>
  </si>
  <si>
    <t xml:space="preserve">Pengalaman pembelajaran </t>
  </si>
  <si>
    <t xml:space="preserve">Perbaikan/ saran ke depan </t>
  </si>
  <si>
    <t>X</t>
  </si>
  <si>
    <t>XX</t>
  </si>
  <si>
    <t>ok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</si>
</sst>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h:mm:ss"/>
    <numFmt numFmtId="165" formatCode="0.0"/>
  </numFmts>
  <fonts count="8" x14ac:knownFonts="1">
    <font>
      <sz val="10"/>
      <color rgb="FF000000"/>
      <name val="Arial"/>
    </font>
    <font>
      <sz val="10"/>
      <color theme="1"/>
      <name val="Arial"/>
    </font>
    <font>
      <sz val="10"/>
      <color theme="1"/>
      <name val="Arial"/>
      <family val="2"/>
    </font>
    <font>
      <i/>
      <sz val="10"/>
      <color theme="1"/>
      <name val="Arial"/>
      <family val="2"/>
    </font>
    <font>
      <sz val="10"/>
      <color rgb="FF000000"/>
      <name val="Arial"/>
      <family val="2"/>
    </font>
    <font>
      <b/>
      <sz val="10"/>
      <color rgb="FF000000"/>
      <name val="Arial"/>
      <family val="2"/>
    </font>
    <font>
      <i/>
      <sz val="10"/>
      <color rgb="FF000000"/>
      <name val="Arial"/>
      <family val="2"/>
    </font>
    <font>
      <sz val="10"/>
      <color rgb="FF000000"/>
      <name val="Calibri"/>
      <family val="2"/>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53">
    <xf numFmtId="0" fontId="0" fillId="0" borderId="0" xfId="0" applyFont="1" applyAlignment="1"/>
    <xf numFmtId="0" fontId="1" fillId="0" borderId="0" xfId="0" applyFont="1"/>
    <xf numFmtId="164" fontId="1" fillId="0" borderId="0" xfId="0" applyNumberFormat="1" applyFont="1" applyAlignment="1"/>
    <xf numFmtId="0" fontId="1" fillId="0" borderId="0" xfId="0" applyFont="1" applyAlignment="1"/>
    <xf numFmtId="2" fontId="0" fillId="0" borderId="0" xfId="0" applyNumberFormat="1" applyFont="1" applyAlignment="1"/>
    <xf numFmtId="0" fontId="3" fillId="0" borderId="0" xfId="0" applyFont="1" applyAlignment="1"/>
    <xf numFmtId="16" fontId="4" fillId="0" borderId="0" xfId="0" quotePrefix="1" applyNumberFormat="1" applyFont="1" applyAlignment="1">
      <alignment horizontal="right"/>
    </xf>
    <xf numFmtId="0" fontId="4" fillId="0" borderId="0" xfId="0" quotePrefix="1" applyFont="1" applyAlignment="1">
      <alignment horizontal="right"/>
    </xf>
    <xf numFmtId="0" fontId="2" fillId="0" borderId="0" xfId="0" applyFont="1" applyAlignment="1"/>
    <xf numFmtId="0" fontId="0" fillId="2" borderId="0" xfId="0" applyFont="1" applyFill="1" applyAlignment="1">
      <alignment horizontal="center"/>
    </xf>
    <xf numFmtId="0" fontId="4" fillId="2" borderId="0" xfId="0" applyFont="1" applyFill="1" applyAlignment="1">
      <alignment horizontal="center"/>
    </xf>
    <xf numFmtId="0" fontId="0" fillId="0" borderId="0" xfId="0" applyFont="1" applyAlignment="1">
      <alignment horizontal="center"/>
    </xf>
    <xf numFmtId="9" fontId="0" fillId="0" borderId="0" xfId="0" applyNumberFormat="1" applyFont="1" applyAlignment="1"/>
    <xf numFmtId="0" fontId="5" fillId="0" borderId="0" xfId="0" applyFont="1" applyAlignment="1"/>
    <xf numFmtId="0" fontId="2" fillId="0" borderId="0" xfId="0" applyFont="1"/>
    <xf numFmtId="0" fontId="4" fillId="0" borderId="0" xfId="0" applyFont="1" applyAlignment="1"/>
    <xf numFmtId="165" fontId="0" fillId="0" borderId="0" xfId="0" applyNumberFormat="1" applyFont="1" applyAlignment="1"/>
    <xf numFmtId="0" fontId="2" fillId="0" borderId="0" xfId="0" applyFont="1" applyAlignment="1">
      <alignment horizontal="center"/>
    </xf>
    <xf numFmtId="0" fontId="1" fillId="0" borderId="0" xfId="0" applyFont="1" applyAlignment="1">
      <alignment horizontal="center"/>
    </xf>
    <xf numFmtId="165" fontId="0" fillId="0" borderId="0" xfId="0" applyNumberFormat="1" applyFont="1" applyAlignment="1">
      <alignment horizontal="center"/>
    </xf>
    <xf numFmtId="0" fontId="4" fillId="2" borderId="0" xfId="0" quotePrefix="1" applyFont="1" applyFill="1" applyAlignment="1">
      <alignment horizontal="center"/>
    </xf>
    <xf numFmtId="0" fontId="4" fillId="0" borderId="1" xfId="0" applyFont="1" applyFill="1" applyBorder="1" applyAlignment="1">
      <alignment horizontal="center"/>
    </xf>
    <xf numFmtId="0" fontId="6" fillId="0" borderId="1" xfId="0" applyFont="1" applyFill="1" applyBorder="1" applyAlignment="1">
      <alignment horizontal="center"/>
    </xf>
    <xf numFmtId="0" fontId="4" fillId="0" borderId="0" xfId="0" applyFont="1" applyBorder="1" applyAlignment="1"/>
    <xf numFmtId="165" fontId="4" fillId="0" borderId="0" xfId="0" quotePrefix="1" applyNumberFormat="1" applyFont="1" applyBorder="1" applyAlignment="1">
      <alignment horizontal="center"/>
    </xf>
    <xf numFmtId="0" fontId="4" fillId="0" borderId="1" xfId="0" applyFont="1" applyBorder="1" applyAlignment="1"/>
    <xf numFmtId="165" fontId="4" fillId="0" borderId="1" xfId="0" quotePrefix="1" applyNumberFormat="1" applyFont="1" applyBorder="1" applyAlignment="1">
      <alignment horizontal="center"/>
    </xf>
    <xf numFmtId="0" fontId="0" fillId="0" borderId="1" xfId="0" applyFont="1" applyBorder="1" applyAlignment="1"/>
    <xf numFmtId="0" fontId="0" fillId="0" borderId="3" xfId="0" applyFont="1" applyBorder="1" applyAlignment="1"/>
    <xf numFmtId="0" fontId="4" fillId="0" borderId="2" xfId="0" applyFont="1" applyFill="1" applyBorder="1" applyAlignment="1">
      <alignment horizontal="center"/>
    </xf>
    <xf numFmtId="0" fontId="4" fillId="0" borderId="3" xfId="0" applyFont="1" applyBorder="1" applyAlignment="1"/>
    <xf numFmtId="0" fontId="4" fillId="0" borderId="2" xfId="0" applyFont="1" applyFill="1" applyBorder="1" applyAlignment="1"/>
    <xf numFmtId="165" fontId="4" fillId="0" borderId="0" xfId="0" applyNumberFormat="1" applyFont="1" applyBorder="1" applyAlignment="1">
      <alignment horizontal="center"/>
    </xf>
    <xf numFmtId="0" fontId="4" fillId="0" borderId="0" xfId="0" applyFont="1" applyBorder="1" applyAlignment="1">
      <alignment horizontal="center"/>
    </xf>
    <xf numFmtId="165" fontId="4" fillId="0" borderId="1" xfId="0" applyNumberFormat="1" applyFont="1" applyBorder="1" applyAlignment="1">
      <alignment horizontal="center"/>
    </xf>
    <xf numFmtId="0" fontId="4" fillId="0" borderId="1" xfId="0" applyFont="1" applyBorder="1" applyAlignment="1">
      <alignment horizontal="center"/>
    </xf>
    <xf numFmtId="0" fontId="2" fillId="0" borderId="0" xfId="0" applyFont="1" applyBorder="1"/>
    <xf numFmtId="0" fontId="0" fillId="0" borderId="0" xfId="0" applyFont="1" applyAlignment="1">
      <alignment vertical="center"/>
    </xf>
    <xf numFmtId="0" fontId="4" fillId="0" borderId="2" xfId="0" applyFont="1" applyFill="1" applyBorder="1" applyAlignment="1">
      <alignment horizontal="center" wrapText="1"/>
    </xf>
    <xf numFmtId="0" fontId="0" fillId="0" borderId="0" xfId="0" applyFont="1" applyBorder="1" applyAlignment="1"/>
    <xf numFmtId="165" fontId="0" fillId="0" borderId="0" xfId="0" applyNumberFormat="1" applyFont="1" applyBorder="1" applyAlignment="1"/>
    <xf numFmtId="1" fontId="0" fillId="0" borderId="0" xfId="0" applyNumberFormat="1" applyFont="1" applyBorder="1" applyAlignment="1"/>
    <xf numFmtId="165" fontId="0" fillId="0" borderId="1" xfId="0" applyNumberFormat="1" applyFont="1" applyBorder="1" applyAlignment="1"/>
    <xf numFmtId="165" fontId="4" fillId="0" borderId="3" xfId="0" applyNumberFormat="1" applyFont="1" applyBorder="1" applyAlignment="1">
      <alignment horizontal="center"/>
    </xf>
    <xf numFmtId="0" fontId="4" fillId="0" borderId="3" xfId="0" applyFont="1" applyBorder="1" applyAlignment="1">
      <alignment horizontal="center"/>
    </xf>
    <xf numFmtId="165" fontId="4" fillId="0" borderId="3" xfId="0" quotePrefix="1" applyNumberFormat="1" applyFont="1" applyBorder="1" applyAlignment="1">
      <alignment horizontal="center"/>
    </xf>
    <xf numFmtId="165" fontId="0" fillId="0" borderId="3" xfId="0" applyNumberFormat="1" applyFont="1" applyBorder="1" applyAlignment="1"/>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4" fillId="0" borderId="0" xfId="0" applyFont="1" applyBorder="1" applyAlignment="1">
      <alignment horizontal="center" vertical="center"/>
    </xf>
    <xf numFmtId="0" fontId="1" fillId="3" borderId="0" xfId="0" applyFont="1" applyFill="1" applyAlignment="1"/>
    <xf numFmtId="0" fontId="1" fillId="4" borderId="0" xfId="0" applyFont="1" applyFill="1" applyAlignment="1"/>
    <xf numFmtId="0" fontId="2" fillId="4"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34"/>
  <sheetViews>
    <sheetView topLeftCell="R1" workbookViewId="0">
      <pane ySplit="1" topLeftCell="A11" activePane="bottomLeft" state="frozen"/>
      <selection pane="bottomLeft" activeCell="V3" sqref="V3:V30"/>
    </sheetView>
  </sheetViews>
  <sheetFormatPr defaultColWidth="14.42578125" defaultRowHeight="15.75" customHeight="1" x14ac:dyDescent="0.2"/>
  <cols>
    <col min="1" max="3" width="21.5703125" hidden="1" customWidth="1"/>
    <col min="4" max="4" width="25.28515625" customWidth="1"/>
    <col min="5" max="28" width="21.5703125" customWidth="1"/>
  </cols>
  <sheetData>
    <row r="1" spans="1:22" ht="12.75"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row>
    <row r="2" spans="1:22" ht="12.75" x14ac:dyDescent="0.2">
      <c r="A2" s="1"/>
      <c r="B2" s="1"/>
      <c r="C2" s="1"/>
      <c r="D2" s="14" t="s">
        <v>108</v>
      </c>
      <c r="E2" s="14" t="s">
        <v>109</v>
      </c>
      <c r="F2" s="14" t="s">
        <v>110</v>
      </c>
      <c r="G2" s="14" t="s">
        <v>111</v>
      </c>
      <c r="H2" s="14" t="s">
        <v>112</v>
      </c>
      <c r="I2" s="14" t="s">
        <v>113</v>
      </c>
      <c r="J2" s="14" t="s">
        <v>114</v>
      </c>
      <c r="K2" s="14" t="s">
        <v>115</v>
      </c>
      <c r="L2" s="14" t="s">
        <v>116</v>
      </c>
      <c r="M2" s="14" t="s">
        <v>117</v>
      </c>
      <c r="N2" s="14" t="s">
        <v>118</v>
      </c>
      <c r="O2" s="14" t="s">
        <v>119</v>
      </c>
      <c r="P2" s="14" t="s">
        <v>120</v>
      </c>
      <c r="Q2" s="14" t="s">
        <v>121</v>
      </c>
      <c r="R2" s="14" t="s">
        <v>122</v>
      </c>
      <c r="S2" s="14" t="s">
        <v>123</v>
      </c>
      <c r="T2" s="14" t="s">
        <v>124</v>
      </c>
      <c r="U2" s="14" t="s">
        <v>125</v>
      </c>
      <c r="V2" s="1"/>
    </row>
    <row r="3" spans="1:22" ht="12.75" x14ac:dyDescent="0.2">
      <c r="A3" s="2">
        <v>44180.896794872686</v>
      </c>
      <c r="B3" s="3" t="s">
        <v>22</v>
      </c>
      <c r="C3" s="3" t="s">
        <v>23</v>
      </c>
      <c r="D3" s="3">
        <v>4</v>
      </c>
      <c r="E3" s="3">
        <v>4</v>
      </c>
      <c r="F3" s="3">
        <v>5</v>
      </c>
      <c r="G3" s="3">
        <v>5</v>
      </c>
      <c r="H3" s="3">
        <v>4</v>
      </c>
      <c r="I3" s="3">
        <v>4</v>
      </c>
      <c r="J3" s="3">
        <v>4</v>
      </c>
      <c r="K3" s="3">
        <v>4</v>
      </c>
      <c r="L3" s="3">
        <v>3</v>
      </c>
      <c r="M3" s="3">
        <v>3</v>
      </c>
      <c r="N3" s="3">
        <v>4</v>
      </c>
      <c r="O3" s="3">
        <v>4</v>
      </c>
      <c r="P3" s="3">
        <v>4</v>
      </c>
      <c r="Q3" s="3">
        <v>4</v>
      </c>
      <c r="R3" s="3">
        <v>4</v>
      </c>
      <c r="S3" s="3">
        <v>4</v>
      </c>
      <c r="T3" s="3">
        <v>4</v>
      </c>
      <c r="U3" s="3">
        <v>4</v>
      </c>
      <c r="V3" s="3" t="s">
        <v>24</v>
      </c>
    </row>
    <row r="4" spans="1:22" ht="12.75" x14ac:dyDescent="0.2">
      <c r="A4" s="2">
        <v>44180.896968425921</v>
      </c>
      <c r="B4" s="3" t="s">
        <v>25</v>
      </c>
      <c r="C4" s="3" t="s">
        <v>26</v>
      </c>
      <c r="D4" s="3">
        <v>5</v>
      </c>
      <c r="E4" s="3">
        <v>5</v>
      </c>
      <c r="F4" s="3">
        <v>5</v>
      </c>
      <c r="G4" s="3">
        <v>5</v>
      </c>
      <c r="H4" s="3">
        <v>5</v>
      </c>
      <c r="I4" s="3">
        <v>5</v>
      </c>
      <c r="J4" s="3">
        <v>5</v>
      </c>
      <c r="K4" s="3">
        <v>5</v>
      </c>
      <c r="L4" s="3">
        <v>4</v>
      </c>
      <c r="M4" s="3">
        <v>4</v>
      </c>
      <c r="N4" s="3">
        <v>5</v>
      </c>
      <c r="O4" s="3">
        <v>5</v>
      </c>
      <c r="P4" s="3">
        <v>5</v>
      </c>
      <c r="Q4" s="3">
        <v>5</v>
      </c>
      <c r="R4" s="3">
        <v>5</v>
      </c>
      <c r="S4" s="3">
        <v>5</v>
      </c>
      <c r="T4" s="3">
        <v>5</v>
      </c>
      <c r="U4" s="3">
        <v>5</v>
      </c>
      <c r="V4" s="3" t="s">
        <v>27</v>
      </c>
    </row>
    <row r="5" spans="1:22" ht="12.75" x14ac:dyDescent="0.2">
      <c r="A5" s="2">
        <v>44180.897548854162</v>
      </c>
      <c r="B5" s="3" t="s">
        <v>28</v>
      </c>
      <c r="C5" s="3" t="s">
        <v>29</v>
      </c>
      <c r="D5" s="3">
        <v>3</v>
      </c>
      <c r="E5" s="3">
        <v>4</v>
      </c>
      <c r="F5" s="3">
        <v>3</v>
      </c>
      <c r="G5" s="3">
        <v>5</v>
      </c>
      <c r="H5" s="3">
        <v>2</v>
      </c>
      <c r="I5" s="3">
        <v>4</v>
      </c>
      <c r="J5" s="3">
        <v>3</v>
      </c>
      <c r="K5" s="3">
        <v>4</v>
      </c>
      <c r="L5" s="3">
        <v>3</v>
      </c>
      <c r="M5" s="3">
        <v>3</v>
      </c>
      <c r="N5" s="3">
        <v>4</v>
      </c>
      <c r="O5" s="3">
        <v>3</v>
      </c>
      <c r="P5" s="3">
        <v>4</v>
      </c>
      <c r="Q5" s="3">
        <v>3</v>
      </c>
      <c r="R5" s="3">
        <v>3</v>
      </c>
      <c r="S5" s="3">
        <v>3</v>
      </c>
      <c r="T5" s="3">
        <v>3</v>
      </c>
      <c r="U5" s="3">
        <v>5</v>
      </c>
      <c r="V5" s="3" t="s">
        <v>30</v>
      </c>
    </row>
    <row r="6" spans="1:22" ht="12.75" x14ac:dyDescent="0.2">
      <c r="A6" s="2">
        <v>44180.89805556713</v>
      </c>
      <c r="B6" s="3" t="s">
        <v>31</v>
      </c>
      <c r="C6" s="3" t="s">
        <v>32</v>
      </c>
      <c r="D6" s="3">
        <v>5</v>
      </c>
      <c r="E6" s="3">
        <v>5</v>
      </c>
      <c r="F6" s="3">
        <v>5</v>
      </c>
      <c r="G6" s="3">
        <v>5</v>
      </c>
      <c r="H6" s="3">
        <v>5</v>
      </c>
      <c r="I6" s="3">
        <v>5</v>
      </c>
      <c r="J6" s="3">
        <v>5</v>
      </c>
      <c r="K6" s="3">
        <v>5</v>
      </c>
      <c r="L6" s="3">
        <v>4</v>
      </c>
      <c r="M6" s="3">
        <v>4</v>
      </c>
      <c r="N6" s="3">
        <v>5</v>
      </c>
      <c r="O6" s="3">
        <v>5</v>
      </c>
      <c r="P6" s="3">
        <v>5</v>
      </c>
      <c r="Q6" s="3">
        <v>5</v>
      </c>
      <c r="R6" s="3">
        <v>5</v>
      </c>
      <c r="S6" s="3">
        <v>5</v>
      </c>
      <c r="T6" s="3">
        <v>5</v>
      </c>
      <c r="U6" s="3">
        <v>5</v>
      </c>
      <c r="V6" s="3" t="s">
        <v>33</v>
      </c>
    </row>
    <row r="7" spans="1:22" ht="12.75" x14ac:dyDescent="0.2">
      <c r="A7" s="2">
        <v>44180.899209293981</v>
      </c>
      <c r="B7" s="3" t="s">
        <v>34</v>
      </c>
      <c r="C7" s="3" t="s">
        <v>35</v>
      </c>
      <c r="D7" s="3">
        <v>5</v>
      </c>
      <c r="E7" s="3">
        <v>3</v>
      </c>
      <c r="F7" s="3">
        <v>4</v>
      </c>
      <c r="G7" s="3">
        <v>4</v>
      </c>
      <c r="H7" s="3">
        <v>3</v>
      </c>
      <c r="I7" s="3">
        <v>3</v>
      </c>
      <c r="J7" s="3">
        <v>3</v>
      </c>
      <c r="K7" s="3">
        <v>3</v>
      </c>
      <c r="L7" s="3">
        <v>3</v>
      </c>
      <c r="M7" s="3">
        <v>3</v>
      </c>
      <c r="N7" s="3">
        <v>4</v>
      </c>
      <c r="O7" s="3">
        <v>3</v>
      </c>
      <c r="P7" s="3">
        <v>3</v>
      </c>
      <c r="Q7" s="3">
        <v>3</v>
      </c>
      <c r="R7" s="3">
        <v>3</v>
      </c>
      <c r="S7" s="3">
        <v>3</v>
      </c>
      <c r="T7" s="3">
        <v>3</v>
      </c>
      <c r="U7" s="3">
        <v>3</v>
      </c>
      <c r="V7" s="3" t="s">
        <v>36</v>
      </c>
    </row>
    <row r="8" spans="1:22" ht="12.75" x14ac:dyDescent="0.2">
      <c r="A8" s="2">
        <v>44180.899769560187</v>
      </c>
      <c r="B8" s="3" t="s">
        <v>37</v>
      </c>
      <c r="C8" s="3" t="s">
        <v>38</v>
      </c>
      <c r="D8" s="3">
        <v>4</v>
      </c>
      <c r="E8" s="3">
        <v>4</v>
      </c>
      <c r="F8" s="3">
        <v>4</v>
      </c>
      <c r="G8" s="3">
        <v>5</v>
      </c>
      <c r="H8" s="3">
        <v>4</v>
      </c>
      <c r="I8" s="3">
        <v>4</v>
      </c>
      <c r="J8" s="3">
        <v>5</v>
      </c>
      <c r="K8" s="3">
        <v>5</v>
      </c>
      <c r="L8" s="3">
        <v>3</v>
      </c>
      <c r="M8" s="3">
        <v>4</v>
      </c>
      <c r="N8" s="3">
        <v>5</v>
      </c>
      <c r="O8" s="3">
        <v>4</v>
      </c>
      <c r="P8" s="3">
        <v>5</v>
      </c>
      <c r="Q8" s="3">
        <v>4</v>
      </c>
      <c r="R8" s="3">
        <v>4</v>
      </c>
      <c r="S8" s="3">
        <v>4</v>
      </c>
      <c r="T8" s="3">
        <v>5</v>
      </c>
      <c r="U8" s="3">
        <v>5</v>
      </c>
      <c r="V8" s="3" t="s">
        <v>39</v>
      </c>
    </row>
    <row r="9" spans="1:22" ht="12.75" x14ac:dyDescent="0.2">
      <c r="A9" s="2">
        <v>44180.901651134263</v>
      </c>
      <c r="B9" s="3" t="s">
        <v>40</v>
      </c>
      <c r="C9" s="3" t="s">
        <v>41</v>
      </c>
      <c r="D9" s="3">
        <v>3</v>
      </c>
      <c r="E9" s="3">
        <v>3</v>
      </c>
      <c r="F9" s="3">
        <v>3</v>
      </c>
      <c r="G9" s="3">
        <v>4</v>
      </c>
      <c r="H9" s="3">
        <v>3</v>
      </c>
      <c r="I9" s="3">
        <v>4</v>
      </c>
      <c r="J9" s="3">
        <v>4</v>
      </c>
      <c r="K9" s="3">
        <v>4</v>
      </c>
      <c r="L9" s="3">
        <v>3</v>
      </c>
      <c r="M9" s="3">
        <v>3</v>
      </c>
      <c r="N9" s="3">
        <v>4</v>
      </c>
      <c r="O9" s="3">
        <v>4</v>
      </c>
      <c r="P9" s="3">
        <v>4</v>
      </c>
      <c r="Q9" s="3">
        <v>4</v>
      </c>
      <c r="R9" s="3">
        <v>3</v>
      </c>
      <c r="S9" s="3">
        <v>3</v>
      </c>
      <c r="T9" s="3">
        <v>3</v>
      </c>
      <c r="U9" s="3">
        <v>4</v>
      </c>
      <c r="V9" s="3" t="s">
        <v>42</v>
      </c>
    </row>
    <row r="10" spans="1:22" ht="12.75" x14ac:dyDescent="0.2">
      <c r="A10" s="2">
        <v>44180.909187337966</v>
      </c>
      <c r="B10" s="3" t="s">
        <v>43</v>
      </c>
      <c r="C10" s="3" t="s">
        <v>44</v>
      </c>
      <c r="D10" s="3">
        <v>5</v>
      </c>
      <c r="E10" s="3">
        <v>5</v>
      </c>
      <c r="F10" s="3">
        <v>5</v>
      </c>
      <c r="G10" s="3">
        <v>5</v>
      </c>
      <c r="H10" s="3">
        <v>4</v>
      </c>
      <c r="I10" s="3">
        <v>5</v>
      </c>
      <c r="J10" s="3">
        <v>4</v>
      </c>
      <c r="K10" s="3">
        <v>5</v>
      </c>
      <c r="L10" s="3">
        <v>4</v>
      </c>
      <c r="M10" s="3">
        <v>3</v>
      </c>
      <c r="N10" s="3">
        <v>5</v>
      </c>
      <c r="O10" s="3">
        <v>4</v>
      </c>
      <c r="P10" s="3">
        <v>4</v>
      </c>
      <c r="Q10" s="3">
        <v>5</v>
      </c>
      <c r="R10" s="3">
        <v>5</v>
      </c>
      <c r="S10" s="3">
        <v>5</v>
      </c>
      <c r="T10" s="3">
        <v>5</v>
      </c>
      <c r="U10" s="3">
        <v>5</v>
      </c>
      <c r="V10" s="3" t="s">
        <v>45</v>
      </c>
    </row>
    <row r="11" spans="1:22" ht="12.75" x14ac:dyDescent="0.2">
      <c r="A11" s="2">
        <v>44180.914573287038</v>
      </c>
      <c r="B11" s="3" t="s">
        <v>46</v>
      </c>
      <c r="C11" s="3" t="s">
        <v>47</v>
      </c>
      <c r="D11" s="3">
        <v>5</v>
      </c>
      <c r="E11" s="3">
        <v>4</v>
      </c>
      <c r="F11" s="3">
        <v>4</v>
      </c>
      <c r="G11" s="3">
        <v>5</v>
      </c>
      <c r="H11" s="3">
        <v>4</v>
      </c>
      <c r="I11" s="3">
        <v>4</v>
      </c>
      <c r="J11" s="3">
        <v>5</v>
      </c>
      <c r="K11" s="3">
        <v>4</v>
      </c>
      <c r="L11" s="3">
        <v>3</v>
      </c>
      <c r="M11" s="3">
        <v>3</v>
      </c>
      <c r="N11" s="3">
        <v>5</v>
      </c>
      <c r="O11" s="3">
        <v>4</v>
      </c>
      <c r="P11" s="3">
        <v>4</v>
      </c>
      <c r="Q11" s="3">
        <v>5</v>
      </c>
      <c r="R11" s="3">
        <v>4</v>
      </c>
      <c r="S11" s="3">
        <v>5</v>
      </c>
      <c r="T11" s="3">
        <v>4</v>
      </c>
      <c r="U11" s="3">
        <v>4</v>
      </c>
      <c r="V11" s="3" t="s">
        <v>48</v>
      </c>
    </row>
    <row r="12" spans="1:22" ht="12.75" x14ac:dyDescent="0.2">
      <c r="A12" s="2">
        <v>44180.927000162032</v>
      </c>
      <c r="B12" s="3" t="s">
        <v>49</v>
      </c>
      <c r="C12" s="3" t="s">
        <v>50</v>
      </c>
      <c r="D12" s="3">
        <v>5</v>
      </c>
      <c r="E12" s="3">
        <v>5</v>
      </c>
      <c r="F12" s="3">
        <v>4</v>
      </c>
      <c r="G12" s="3">
        <v>4</v>
      </c>
      <c r="H12" s="3">
        <v>4</v>
      </c>
      <c r="I12" s="3">
        <v>4</v>
      </c>
      <c r="J12" s="3">
        <v>5</v>
      </c>
      <c r="K12" s="3">
        <v>4</v>
      </c>
      <c r="L12" s="3">
        <v>4</v>
      </c>
      <c r="M12" s="3">
        <v>4</v>
      </c>
      <c r="N12" s="3">
        <v>5</v>
      </c>
      <c r="O12" s="3">
        <v>5</v>
      </c>
      <c r="P12" s="3">
        <v>4</v>
      </c>
      <c r="Q12" s="3">
        <v>5</v>
      </c>
      <c r="R12" s="3">
        <v>5</v>
      </c>
      <c r="S12" s="3">
        <v>4</v>
      </c>
      <c r="T12" s="3">
        <v>5</v>
      </c>
      <c r="U12" s="3">
        <v>5</v>
      </c>
      <c r="V12" s="3" t="s">
        <v>51</v>
      </c>
    </row>
    <row r="13" spans="1:22" ht="12.75" x14ac:dyDescent="0.2">
      <c r="A13" s="2">
        <v>44180.945221979171</v>
      </c>
      <c r="B13" s="3" t="s">
        <v>52</v>
      </c>
      <c r="C13" s="3" t="s">
        <v>53</v>
      </c>
      <c r="D13" s="3">
        <v>5</v>
      </c>
      <c r="E13" s="3">
        <v>5</v>
      </c>
      <c r="F13" s="3">
        <v>5</v>
      </c>
      <c r="G13" s="3">
        <v>5</v>
      </c>
      <c r="H13" s="3">
        <v>5</v>
      </c>
      <c r="I13" s="3">
        <v>5</v>
      </c>
      <c r="J13" s="3">
        <v>5</v>
      </c>
      <c r="K13" s="3">
        <v>5</v>
      </c>
      <c r="L13" s="3">
        <v>4</v>
      </c>
      <c r="M13" s="3">
        <v>4</v>
      </c>
      <c r="N13" s="3">
        <v>5</v>
      </c>
      <c r="O13" s="3">
        <v>5</v>
      </c>
      <c r="P13" s="3">
        <v>5</v>
      </c>
      <c r="Q13" s="3">
        <v>5</v>
      </c>
      <c r="R13" s="3">
        <v>5</v>
      </c>
      <c r="S13" s="3">
        <v>5</v>
      </c>
      <c r="T13" s="3">
        <v>5</v>
      </c>
      <c r="U13" s="3">
        <v>5</v>
      </c>
      <c r="V13" s="3" t="s">
        <v>54</v>
      </c>
    </row>
    <row r="14" spans="1:22" ht="12.75" x14ac:dyDescent="0.2">
      <c r="A14" s="2">
        <v>44181.301263217596</v>
      </c>
      <c r="B14" s="3" t="s">
        <v>55</v>
      </c>
      <c r="C14" s="3" t="s">
        <v>56</v>
      </c>
      <c r="D14" s="3">
        <v>4</v>
      </c>
      <c r="E14" s="3">
        <v>4</v>
      </c>
      <c r="F14" s="3">
        <v>4</v>
      </c>
      <c r="G14" s="3">
        <v>4</v>
      </c>
      <c r="H14" s="3">
        <v>4</v>
      </c>
      <c r="I14" s="3">
        <v>3</v>
      </c>
      <c r="J14" s="3">
        <v>3</v>
      </c>
      <c r="K14" s="3">
        <v>4</v>
      </c>
      <c r="L14" s="3">
        <v>3</v>
      </c>
      <c r="M14" s="3">
        <v>3</v>
      </c>
      <c r="N14" s="3">
        <v>5</v>
      </c>
      <c r="O14" s="3">
        <v>4</v>
      </c>
      <c r="P14" s="3">
        <v>4</v>
      </c>
      <c r="Q14" s="3">
        <v>4</v>
      </c>
      <c r="R14" s="3">
        <v>4</v>
      </c>
      <c r="S14" s="3">
        <v>5</v>
      </c>
      <c r="T14" s="3">
        <v>5</v>
      </c>
      <c r="U14" s="3">
        <v>5</v>
      </c>
      <c r="V14" s="3" t="s">
        <v>57</v>
      </c>
    </row>
    <row r="15" spans="1:22" ht="12.75" x14ac:dyDescent="0.2">
      <c r="A15" s="2">
        <v>44181.322313715282</v>
      </c>
      <c r="B15" s="3" t="s">
        <v>58</v>
      </c>
      <c r="C15" s="3" t="s">
        <v>59</v>
      </c>
      <c r="D15" s="3">
        <v>5</v>
      </c>
      <c r="E15" s="3">
        <v>5</v>
      </c>
      <c r="F15" s="3">
        <v>4</v>
      </c>
      <c r="G15" s="3">
        <v>4</v>
      </c>
      <c r="H15" s="3">
        <v>4</v>
      </c>
      <c r="I15" s="3">
        <v>4</v>
      </c>
      <c r="J15" s="3">
        <v>5</v>
      </c>
      <c r="K15" s="3">
        <v>4</v>
      </c>
      <c r="L15" s="3">
        <v>4</v>
      </c>
      <c r="M15" s="3">
        <v>4</v>
      </c>
      <c r="N15" s="3">
        <v>4</v>
      </c>
      <c r="O15" s="3">
        <v>5</v>
      </c>
      <c r="P15" s="3">
        <v>4</v>
      </c>
      <c r="Q15" s="3">
        <v>4</v>
      </c>
      <c r="R15" s="3">
        <v>4</v>
      </c>
      <c r="S15" s="3">
        <v>5</v>
      </c>
      <c r="T15" s="3">
        <v>4</v>
      </c>
      <c r="U15" s="3">
        <v>5</v>
      </c>
      <c r="V15" s="3" t="s">
        <v>60</v>
      </c>
    </row>
    <row r="16" spans="1:22" ht="12.75" x14ac:dyDescent="0.2">
      <c r="A16" s="2">
        <v>44181.32250652778</v>
      </c>
      <c r="B16" s="3" t="s">
        <v>61</v>
      </c>
      <c r="C16" s="3" t="s">
        <v>62</v>
      </c>
      <c r="D16" s="3">
        <v>4</v>
      </c>
      <c r="E16" s="3">
        <v>5</v>
      </c>
      <c r="F16" s="3">
        <v>4</v>
      </c>
      <c r="G16" s="3">
        <v>5</v>
      </c>
      <c r="H16" s="3">
        <v>4</v>
      </c>
      <c r="I16" s="3">
        <v>4</v>
      </c>
      <c r="J16" s="3">
        <v>4</v>
      </c>
      <c r="K16" s="3">
        <v>4</v>
      </c>
      <c r="L16" s="3">
        <v>3</v>
      </c>
      <c r="M16" s="3">
        <v>3</v>
      </c>
      <c r="N16" s="3">
        <v>4</v>
      </c>
      <c r="O16" s="3">
        <v>4</v>
      </c>
      <c r="P16" s="3">
        <v>5</v>
      </c>
      <c r="Q16" s="3">
        <v>4</v>
      </c>
      <c r="R16" s="3">
        <v>4</v>
      </c>
      <c r="S16" s="3">
        <v>4</v>
      </c>
      <c r="T16" s="3">
        <v>4</v>
      </c>
      <c r="U16" s="3">
        <v>5</v>
      </c>
      <c r="V16" s="3" t="s">
        <v>63</v>
      </c>
    </row>
    <row r="17" spans="1:22" ht="12.75" x14ac:dyDescent="0.2">
      <c r="A17" s="2">
        <v>44181.322551273144</v>
      </c>
      <c r="B17" s="3" t="s">
        <v>64</v>
      </c>
      <c r="C17" s="3" t="s">
        <v>65</v>
      </c>
      <c r="D17" s="3">
        <v>5</v>
      </c>
      <c r="E17" s="3">
        <v>4</v>
      </c>
      <c r="F17" s="3">
        <v>4</v>
      </c>
      <c r="G17" s="3">
        <v>5</v>
      </c>
      <c r="H17" s="3">
        <v>5</v>
      </c>
      <c r="I17" s="3">
        <v>5</v>
      </c>
      <c r="J17" s="3">
        <v>4</v>
      </c>
      <c r="K17" s="3">
        <v>5</v>
      </c>
      <c r="L17" s="3">
        <v>4</v>
      </c>
      <c r="M17" s="3">
        <v>3</v>
      </c>
      <c r="N17" s="3">
        <v>5</v>
      </c>
      <c r="O17" s="3">
        <v>5</v>
      </c>
      <c r="P17" s="3">
        <v>5</v>
      </c>
      <c r="Q17" s="3">
        <v>5</v>
      </c>
      <c r="R17" s="3">
        <v>4</v>
      </c>
      <c r="S17" s="3">
        <v>4</v>
      </c>
      <c r="T17" s="3">
        <v>4</v>
      </c>
      <c r="U17" s="3">
        <v>5</v>
      </c>
      <c r="V17" s="3" t="s">
        <v>66</v>
      </c>
    </row>
    <row r="18" spans="1:22" ht="12.75" x14ac:dyDescent="0.2">
      <c r="A18" s="2">
        <v>44181.323451180557</v>
      </c>
      <c r="B18" s="3" t="s">
        <v>67</v>
      </c>
      <c r="C18" s="3" t="s">
        <v>68</v>
      </c>
      <c r="D18" s="3">
        <v>4</v>
      </c>
      <c r="E18" s="3">
        <v>4</v>
      </c>
      <c r="F18" s="3">
        <v>4</v>
      </c>
      <c r="G18" s="3">
        <v>5</v>
      </c>
      <c r="H18" s="3">
        <v>4</v>
      </c>
      <c r="I18" s="3">
        <v>5</v>
      </c>
      <c r="J18" s="3">
        <v>4</v>
      </c>
      <c r="K18" s="3">
        <v>5</v>
      </c>
      <c r="L18" s="3">
        <v>4</v>
      </c>
      <c r="M18" s="3">
        <v>4</v>
      </c>
      <c r="N18" s="3">
        <v>4</v>
      </c>
      <c r="O18" s="3">
        <v>5</v>
      </c>
      <c r="P18" s="3">
        <v>4</v>
      </c>
      <c r="Q18" s="3">
        <v>5</v>
      </c>
      <c r="R18" s="3">
        <v>5</v>
      </c>
      <c r="S18" s="3">
        <v>5</v>
      </c>
      <c r="T18" s="3">
        <v>5</v>
      </c>
      <c r="U18" s="3">
        <v>5</v>
      </c>
      <c r="V18" s="3" t="s">
        <v>69</v>
      </c>
    </row>
    <row r="19" spans="1:22" ht="12.75" x14ac:dyDescent="0.2">
      <c r="A19" s="2">
        <v>44181.32419856482</v>
      </c>
      <c r="B19" s="3" t="s">
        <v>70</v>
      </c>
      <c r="C19" s="3" t="s">
        <v>71</v>
      </c>
      <c r="D19" s="3">
        <v>4</v>
      </c>
      <c r="E19" s="3">
        <v>4</v>
      </c>
      <c r="F19" s="3">
        <v>4</v>
      </c>
      <c r="G19" s="3">
        <v>5</v>
      </c>
      <c r="H19" s="3">
        <v>4</v>
      </c>
      <c r="I19" s="3">
        <v>4</v>
      </c>
      <c r="J19" s="3">
        <v>4</v>
      </c>
      <c r="K19" s="3">
        <v>4</v>
      </c>
      <c r="L19" s="3">
        <v>3</v>
      </c>
      <c r="M19" s="3">
        <v>3</v>
      </c>
      <c r="N19" s="3">
        <v>4</v>
      </c>
      <c r="O19" s="3">
        <v>4</v>
      </c>
      <c r="P19" s="3">
        <v>4</v>
      </c>
      <c r="Q19" s="3">
        <v>4</v>
      </c>
      <c r="R19" s="3">
        <v>4</v>
      </c>
      <c r="S19" s="3">
        <v>4</v>
      </c>
      <c r="T19" s="3">
        <v>4</v>
      </c>
      <c r="U19" s="3">
        <v>5</v>
      </c>
      <c r="V19" s="3" t="s">
        <v>72</v>
      </c>
    </row>
    <row r="20" spans="1:22" ht="12.75" x14ac:dyDescent="0.2">
      <c r="A20" s="2">
        <v>44181.324421435187</v>
      </c>
      <c r="B20" s="3" t="s">
        <v>73</v>
      </c>
      <c r="C20" s="3" t="s">
        <v>74</v>
      </c>
      <c r="D20" s="3">
        <v>5</v>
      </c>
      <c r="E20" s="3">
        <v>5</v>
      </c>
      <c r="F20" s="3">
        <v>5</v>
      </c>
      <c r="G20" s="3">
        <v>5</v>
      </c>
      <c r="H20" s="3">
        <v>5</v>
      </c>
      <c r="I20" s="3">
        <v>5</v>
      </c>
      <c r="J20" s="3">
        <v>5</v>
      </c>
      <c r="K20" s="3">
        <v>5</v>
      </c>
      <c r="L20" s="3">
        <v>3</v>
      </c>
      <c r="M20" s="3">
        <v>4</v>
      </c>
      <c r="N20" s="3">
        <v>5</v>
      </c>
      <c r="O20" s="3">
        <v>5</v>
      </c>
      <c r="P20" s="3">
        <v>5</v>
      </c>
      <c r="Q20" s="3">
        <v>5</v>
      </c>
      <c r="R20" s="3">
        <v>5</v>
      </c>
      <c r="S20" s="3">
        <v>5</v>
      </c>
      <c r="T20" s="3">
        <v>5</v>
      </c>
      <c r="U20" s="3">
        <v>5</v>
      </c>
      <c r="V20" s="3" t="s">
        <v>75</v>
      </c>
    </row>
    <row r="21" spans="1:22" ht="12.75" x14ac:dyDescent="0.2">
      <c r="A21" s="2">
        <v>44181.325881365745</v>
      </c>
      <c r="B21" s="3" t="s">
        <v>76</v>
      </c>
      <c r="C21" s="3" t="s">
        <v>77</v>
      </c>
      <c r="D21" s="3">
        <v>4</v>
      </c>
      <c r="E21" s="3">
        <v>3</v>
      </c>
      <c r="F21" s="3">
        <v>4</v>
      </c>
      <c r="G21" s="3">
        <v>4</v>
      </c>
      <c r="H21" s="3">
        <v>4</v>
      </c>
      <c r="I21" s="3">
        <v>4</v>
      </c>
      <c r="J21" s="3">
        <v>4</v>
      </c>
      <c r="K21" s="3">
        <v>4</v>
      </c>
      <c r="L21" s="3">
        <v>4</v>
      </c>
      <c r="M21" s="3">
        <v>3</v>
      </c>
      <c r="N21" s="3">
        <v>4</v>
      </c>
      <c r="O21" s="3">
        <v>4</v>
      </c>
      <c r="P21" s="3">
        <v>4</v>
      </c>
      <c r="Q21" s="3">
        <v>4</v>
      </c>
      <c r="R21" s="3">
        <v>4</v>
      </c>
      <c r="S21" s="3">
        <v>4</v>
      </c>
      <c r="T21" s="3">
        <v>4</v>
      </c>
      <c r="U21" s="3">
        <v>3</v>
      </c>
      <c r="V21" s="3" t="s">
        <v>78</v>
      </c>
    </row>
    <row r="22" spans="1:22" ht="12.75" x14ac:dyDescent="0.2">
      <c r="A22" s="2">
        <v>44181.326556921296</v>
      </c>
      <c r="B22" s="3" t="s">
        <v>79</v>
      </c>
      <c r="C22" s="3" t="s">
        <v>80</v>
      </c>
      <c r="D22" s="3">
        <v>4</v>
      </c>
      <c r="E22" s="3">
        <v>4</v>
      </c>
      <c r="F22" s="3">
        <v>5</v>
      </c>
      <c r="G22" s="3">
        <v>5</v>
      </c>
      <c r="H22" s="3">
        <v>5</v>
      </c>
      <c r="I22" s="3">
        <v>4</v>
      </c>
      <c r="J22" s="3">
        <v>3</v>
      </c>
      <c r="K22" s="3">
        <v>4</v>
      </c>
      <c r="L22" s="3">
        <v>3</v>
      </c>
      <c r="M22" s="3">
        <v>3</v>
      </c>
      <c r="N22" s="3">
        <v>5</v>
      </c>
      <c r="O22" s="3">
        <v>5</v>
      </c>
      <c r="P22" s="3">
        <v>5</v>
      </c>
      <c r="Q22" s="3">
        <v>5</v>
      </c>
      <c r="R22" s="3">
        <v>5</v>
      </c>
      <c r="S22" s="3">
        <v>5</v>
      </c>
      <c r="T22" s="3">
        <v>4</v>
      </c>
      <c r="U22" s="3">
        <v>4</v>
      </c>
      <c r="V22" s="3" t="s">
        <v>81</v>
      </c>
    </row>
    <row r="23" spans="1:22" ht="12.75" x14ac:dyDescent="0.2">
      <c r="A23" s="2">
        <v>44181.333155821761</v>
      </c>
      <c r="B23" s="3" t="s">
        <v>82</v>
      </c>
      <c r="C23" s="3" t="s">
        <v>83</v>
      </c>
      <c r="D23" s="3">
        <v>3</v>
      </c>
      <c r="E23" s="3">
        <v>4</v>
      </c>
      <c r="F23" s="3">
        <v>4</v>
      </c>
      <c r="G23" s="3">
        <v>4</v>
      </c>
      <c r="H23" s="3">
        <v>4</v>
      </c>
      <c r="I23" s="3">
        <v>5</v>
      </c>
      <c r="J23" s="3">
        <v>4</v>
      </c>
      <c r="K23" s="3">
        <v>4</v>
      </c>
      <c r="L23" s="3">
        <v>3</v>
      </c>
      <c r="M23" s="3">
        <v>3</v>
      </c>
      <c r="N23" s="3">
        <v>4</v>
      </c>
      <c r="O23" s="3">
        <v>4</v>
      </c>
      <c r="P23" s="3">
        <v>4</v>
      </c>
      <c r="Q23" s="3">
        <v>4</v>
      </c>
      <c r="R23" s="3">
        <v>4</v>
      </c>
      <c r="S23" s="3">
        <v>4</v>
      </c>
      <c r="T23" s="3">
        <v>4</v>
      </c>
      <c r="U23" s="3">
        <v>1</v>
      </c>
      <c r="V23" s="3" t="s">
        <v>84</v>
      </c>
    </row>
    <row r="24" spans="1:22" ht="12.75" x14ac:dyDescent="0.2">
      <c r="A24" s="2">
        <v>44181.345440717589</v>
      </c>
      <c r="B24" s="3" t="s">
        <v>85</v>
      </c>
      <c r="C24" s="3" t="s">
        <v>86</v>
      </c>
      <c r="D24" s="3">
        <v>5</v>
      </c>
      <c r="E24" s="3">
        <v>4</v>
      </c>
      <c r="F24" s="3">
        <v>4</v>
      </c>
      <c r="G24" s="3">
        <v>5</v>
      </c>
      <c r="H24" s="3">
        <v>4</v>
      </c>
      <c r="I24" s="3">
        <v>4</v>
      </c>
      <c r="J24" s="3">
        <v>5</v>
      </c>
      <c r="K24" s="3">
        <v>5</v>
      </c>
      <c r="L24" s="3">
        <v>4</v>
      </c>
      <c r="M24" s="3">
        <v>4</v>
      </c>
      <c r="N24" s="3">
        <v>5</v>
      </c>
      <c r="O24" s="3">
        <v>5</v>
      </c>
      <c r="P24" s="3">
        <v>5</v>
      </c>
      <c r="Q24" s="3">
        <v>5</v>
      </c>
      <c r="R24" s="3">
        <v>4</v>
      </c>
      <c r="S24" s="3">
        <v>4</v>
      </c>
      <c r="T24" s="3">
        <v>4</v>
      </c>
      <c r="U24" s="3">
        <v>4</v>
      </c>
      <c r="V24" s="3" t="s">
        <v>87</v>
      </c>
    </row>
    <row r="25" spans="1:22" ht="12.75" x14ac:dyDescent="0.2">
      <c r="A25" s="2">
        <v>44181.376670844911</v>
      </c>
      <c r="B25" s="3" t="s">
        <v>88</v>
      </c>
      <c r="C25" s="3" t="s">
        <v>89</v>
      </c>
      <c r="D25" s="3">
        <v>5</v>
      </c>
      <c r="E25" s="3">
        <v>5</v>
      </c>
      <c r="F25" s="3">
        <v>5</v>
      </c>
      <c r="G25" s="3">
        <v>5</v>
      </c>
      <c r="H25" s="3">
        <v>5</v>
      </c>
      <c r="I25" s="3">
        <v>5</v>
      </c>
      <c r="J25" s="3">
        <v>5</v>
      </c>
      <c r="K25" s="3">
        <v>5</v>
      </c>
      <c r="L25" s="3">
        <v>4</v>
      </c>
      <c r="M25" s="3">
        <v>4</v>
      </c>
      <c r="N25" s="3">
        <v>5</v>
      </c>
      <c r="O25" s="3">
        <v>5</v>
      </c>
      <c r="P25" s="3">
        <v>5</v>
      </c>
      <c r="Q25" s="3">
        <v>5</v>
      </c>
      <c r="R25" s="3">
        <v>5</v>
      </c>
      <c r="S25" s="3">
        <v>5</v>
      </c>
      <c r="T25" s="3">
        <v>5</v>
      </c>
      <c r="U25" s="3">
        <v>5</v>
      </c>
      <c r="V25" s="3" t="s">
        <v>90</v>
      </c>
    </row>
    <row r="26" spans="1:22" ht="12.75" x14ac:dyDescent="0.2">
      <c r="A26" s="2">
        <v>44181.526580717589</v>
      </c>
      <c r="B26" s="3" t="s">
        <v>34</v>
      </c>
      <c r="C26" s="3" t="s">
        <v>35</v>
      </c>
      <c r="D26" s="3">
        <v>5</v>
      </c>
      <c r="E26" s="3">
        <v>3</v>
      </c>
      <c r="F26" s="3">
        <v>4</v>
      </c>
      <c r="G26" s="3">
        <v>4</v>
      </c>
      <c r="H26" s="3">
        <v>3</v>
      </c>
      <c r="I26" s="3">
        <v>3</v>
      </c>
      <c r="J26" s="3">
        <v>3</v>
      </c>
      <c r="K26" s="3">
        <v>3</v>
      </c>
      <c r="L26" s="3">
        <v>3</v>
      </c>
      <c r="M26" s="3">
        <v>3</v>
      </c>
      <c r="N26" s="3">
        <v>4</v>
      </c>
      <c r="O26" s="3">
        <v>3</v>
      </c>
      <c r="P26" s="3">
        <v>3</v>
      </c>
      <c r="Q26" s="3">
        <v>3</v>
      </c>
      <c r="R26" s="3">
        <v>3</v>
      </c>
      <c r="S26" s="3">
        <v>3</v>
      </c>
      <c r="T26" s="3">
        <v>3</v>
      </c>
      <c r="U26" s="3">
        <v>3</v>
      </c>
      <c r="V26" s="3" t="s">
        <v>36</v>
      </c>
    </row>
    <row r="27" spans="1:22" ht="12.75" x14ac:dyDescent="0.2">
      <c r="A27" s="2">
        <v>44181.938173090282</v>
      </c>
      <c r="B27" s="3" t="s">
        <v>91</v>
      </c>
      <c r="C27" s="3" t="s">
        <v>92</v>
      </c>
      <c r="D27" s="3">
        <v>5</v>
      </c>
      <c r="E27" s="3">
        <v>5</v>
      </c>
      <c r="F27" s="3">
        <v>5</v>
      </c>
      <c r="G27" s="3">
        <v>5</v>
      </c>
      <c r="H27" s="3">
        <v>5</v>
      </c>
      <c r="I27" s="3">
        <v>5</v>
      </c>
      <c r="J27" s="3">
        <v>5</v>
      </c>
      <c r="K27" s="3">
        <v>5</v>
      </c>
      <c r="L27" s="3">
        <v>4</v>
      </c>
      <c r="M27" s="3">
        <v>4</v>
      </c>
      <c r="N27" s="3">
        <v>5</v>
      </c>
      <c r="O27" s="3">
        <v>5</v>
      </c>
      <c r="P27" s="3">
        <v>5</v>
      </c>
      <c r="Q27" s="3">
        <v>5</v>
      </c>
      <c r="R27" s="3">
        <v>5</v>
      </c>
      <c r="S27" s="3">
        <v>5</v>
      </c>
      <c r="T27" s="3">
        <v>5</v>
      </c>
      <c r="U27" s="3">
        <v>5</v>
      </c>
      <c r="V27" s="3" t="s">
        <v>39</v>
      </c>
    </row>
    <row r="28" spans="1:22" ht="12.75" x14ac:dyDescent="0.2">
      <c r="A28" s="2">
        <v>44182.212825995375</v>
      </c>
      <c r="B28" s="3" t="s">
        <v>93</v>
      </c>
      <c r="C28" s="3" t="s">
        <v>94</v>
      </c>
      <c r="D28" s="3">
        <v>3</v>
      </c>
      <c r="E28" s="3">
        <v>3</v>
      </c>
      <c r="F28" s="3">
        <v>4</v>
      </c>
      <c r="G28" s="3">
        <v>4</v>
      </c>
      <c r="H28" s="3">
        <v>2</v>
      </c>
      <c r="I28" s="3">
        <v>4</v>
      </c>
      <c r="J28" s="3">
        <v>4</v>
      </c>
      <c r="K28" s="3">
        <v>4</v>
      </c>
      <c r="L28" s="3">
        <v>3</v>
      </c>
      <c r="M28" s="3">
        <v>3</v>
      </c>
      <c r="N28" s="3">
        <v>4</v>
      </c>
      <c r="O28" s="3">
        <v>4</v>
      </c>
      <c r="P28" s="3">
        <v>4</v>
      </c>
      <c r="Q28" s="3">
        <v>4</v>
      </c>
      <c r="R28" s="3">
        <v>4</v>
      </c>
      <c r="S28" s="3">
        <v>3</v>
      </c>
      <c r="T28" s="3">
        <v>3</v>
      </c>
      <c r="U28" s="3">
        <v>4</v>
      </c>
      <c r="V28" s="3" t="s">
        <v>95</v>
      </c>
    </row>
    <row r="29" spans="1:22" ht="12.75" x14ac:dyDescent="0.2">
      <c r="A29" s="2">
        <v>44182.460588969909</v>
      </c>
      <c r="B29" s="3" t="s">
        <v>34</v>
      </c>
      <c r="C29" s="3" t="s">
        <v>35</v>
      </c>
      <c r="D29" s="3">
        <v>5</v>
      </c>
      <c r="E29" s="3">
        <v>3</v>
      </c>
      <c r="F29" s="3">
        <v>4</v>
      </c>
      <c r="G29" s="3">
        <v>4</v>
      </c>
      <c r="H29" s="3">
        <v>3</v>
      </c>
      <c r="I29" s="3">
        <v>3</v>
      </c>
      <c r="J29" s="3">
        <v>3</v>
      </c>
      <c r="K29" s="3">
        <v>3</v>
      </c>
      <c r="L29" s="3">
        <v>3</v>
      </c>
      <c r="M29" s="3">
        <v>3</v>
      </c>
      <c r="N29" s="3">
        <v>4</v>
      </c>
      <c r="O29" s="3">
        <v>3</v>
      </c>
      <c r="P29" s="3">
        <v>3</v>
      </c>
      <c r="Q29" s="3">
        <v>3</v>
      </c>
      <c r="R29" s="3">
        <v>3</v>
      </c>
      <c r="S29" s="3">
        <v>3</v>
      </c>
      <c r="T29" s="3">
        <v>3</v>
      </c>
      <c r="U29" s="3">
        <v>3</v>
      </c>
      <c r="V29" s="3" t="s">
        <v>36</v>
      </c>
    </row>
    <row r="30" spans="1:22" ht="12.75" x14ac:dyDescent="0.2">
      <c r="A30" s="2">
        <v>44184.63242577546</v>
      </c>
      <c r="B30" s="3" t="s">
        <v>96</v>
      </c>
      <c r="C30" s="3" t="s">
        <v>97</v>
      </c>
      <c r="D30" s="3">
        <v>5</v>
      </c>
      <c r="E30" s="3">
        <v>4</v>
      </c>
      <c r="F30" s="3">
        <v>4</v>
      </c>
      <c r="G30" s="3">
        <v>5</v>
      </c>
      <c r="H30" s="3">
        <v>4</v>
      </c>
      <c r="I30" s="3">
        <v>5</v>
      </c>
      <c r="J30" s="3">
        <v>5</v>
      </c>
      <c r="K30" s="3">
        <v>5</v>
      </c>
      <c r="L30" s="3">
        <v>4</v>
      </c>
      <c r="M30" s="3">
        <v>4</v>
      </c>
      <c r="N30" s="3">
        <v>5</v>
      </c>
      <c r="O30" s="3">
        <v>5</v>
      </c>
      <c r="P30" s="3">
        <v>5</v>
      </c>
      <c r="Q30" s="3">
        <v>5</v>
      </c>
      <c r="R30" s="3">
        <v>5</v>
      </c>
      <c r="S30" s="3">
        <v>5</v>
      </c>
      <c r="T30" s="3">
        <v>5</v>
      </c>
      <c r="U30" s="3">
        <v>5</v>
      </c>
      <c r="V30" s="3" t="s">
        <v>98</v>
      </c>
    </row>
    <row r="31" spans="1:22" ht="15.75" customHeight="1" x14ac:dyDescent="0.2">
      <c r="D31" s="4">
        <f>SUM(D3:D30)/28</f>
        <v>4.4285714285714288</v>
      </c>
      <c r="E31" s="4">
        <f t="shared" ref="E31:U31" si="0">SUM(E3:E30)/28</f>
        <v>4.1428571428571432</v>
      </c>
      <c r="F31" s="4">
        <f t="shared" si="0"/>
        <v>4.25</v>
      </c>
      <c r="G31" s="4">
        <f t="shared" si="0"/>
        <v>4.6428571428571432</v>
      </c>
      <c r="H31" s="4">
        <f t="shared" si="0"/>
        <v>4</v>
      </c>
      <c r="I31" s="4">
        <f t="shared" si="0"/>
        <v>4.25</v>
      </c>
      <c r="J31" s="4">
        <f>SUM(J3:J30)/28</f>
        <v>4.2142857142857144</v>
      </c>
      <c r="K31" s="4">
        <f t="shared" si="0"/>
        <v>4.3214285714285712</v>
      </c>
      <c r="L31" s="4">
        <f t="shared" si="0"/>
        <v>3.4642857142857144</v>
      </c>
      <c r="M31" s="4">
        <f t="shared" si="0"/>
        <v>3.4285714285714284</v>
      </c>
      <c r="N31" s="4">
        <f t="shared" si="0"/>
        <v>4.5357142857142856</v>
      </c>
      <c r="O31" s="4">
        <f t="shared" si="0"/>
        <v>4.3214285714285712</v>
      </c>
      <c r="P31" s="4">
        <f t="shared" si="0"/>
        <v>4.3214285714285712</v>
      </c>
      <c r="Q31" s="4">
        <f t="shared" si="0"/>
        <v>4.3571428571428568</v>
      </c>
      <c r="R31" s="4">
        <f>SUM(R3:R30)/28</f>
        <v>4.2142857142857144</v>
      </c>
      <c r="S31" s="4">
        <f t="shared" si="0"/>
        <v>4.25</v>
      </c>
      <c r="T31" s="4">
        <f t="shared" si="0"/>
        <v>4.2142857142857144</v>
      </c>
      <c r="U31" s="4">
        <f t="shared" si="0"/>
        <v>4.3571428571428568</v>
      </c>
      <c r="V31" s="5" t="s">
        <v>99</v>
      </c>
    </row>
    <row r="32" spans="1:22" ht="15.75" customHeight="1" x14ac:dyDescent="0.2">
      <c r="G32" s="6" t="s">
        <v>100</v>
      </c>
      <c r="N32" s="7" t="s">
        <v>100</v>
      </c>
      <c r="V32" s="5" t="s">
        <v>101</v>
      </c>
    </row>
    <row r="33" spans="1:4" ht="15.75" customHeight="1" x14ac:dyDescent="0.2">
      <c r="A33">
        <f>28-6</f>
        <v>22</v>
      </c>
      <c r="B33" s="8" t="s">
        <v>102</v>
      </c>
      <c r="C33">
        <f>A33/28*100</f>
        <v>78.571428571428569</v>
      </c>
      <c r="D33" s="8">
        <v>78.569999999999993</v>
      </c>
    </row>
    <row r="34" spans="1:4" ht="15.75" customHeight="1" x14ac:dyDescent="0.2">
      <c r="A34">
        <v>6</v>
      </c>
      <c r="B34" s="8" t="s">
        <v>103</v>
      </c>
      <c r="C34">
        <f>A34/28*100</f>
        <v>21.428571428571427</v>
      </c>
      <c r="D34" s="8">
        <v>21.43</v>
      </c>
    </row>
  </sheetData>
  <pageMargins left="0.7" right="0.7" top="0.75" bottom="0.75" header="0.3" footer="0.3"/>
  <pageSetup orientation="portrait" horizontalDpi="4294967292"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topLeftCell="A7" workbookViewId="0">
      <selection activeCell="C7" sqref="C7:C31"/>
    </sheetView>
  </sheetViews>
  <sheetFormatPr defaultRowHeight="12.75" x14ac:dyDescent="0.2"/>
  <cols>
    <col min="4" max="4" width="14.42578125" customWidth="1"/>
    <col min="5" max="5" width="18.42578125" customWidth="1"/>
    <col min="6" max="6" width="12.140625" customWidth="1"/>
    <col min="7" max="7" width="12.5703125" bestFit="1" customWidth="1"/>
    <col min="8" max="8" width="12.140625" customWidth="1"/>
    <col min="9" max="9" width="17.5703125" customWidth="1"/>
  </cols>
  <sheetData>
    <row r="1" spans="2:9" x14ac:dyDescent="0.2">
      <c r="E1" s="12">
        <v>1</v>
      </c>
      <c r="F1" s="12">
        <v>0.8</v>
      </c>
      <c r="G1" s="12">
        <v>0.6</v>
      </c>
      <c r="H1" s="12">
        <v>0.4</v>
      </c>
      <c r="I1" s="12">
        <v>0.2</v>
      </c>
    </row>
    <row r="2" spans="2:9" x14ac:dyDescent="0.2">
      <c r="B2" s="14" t="s">
        <v>157</v>
      </c>
      <c r="C2" s="13"/>
      <c r="D2" s="13"/>
      <c r="E2" s="9">
        <v>5</v>
      </c>
      <c r="F2" s="9">
        <v>4</v>
      </c>
      <c r="G2" s="9">
        <v>3</v>
      </c>
      <c r="H2" s="9">
        <v>2</v>
      </c>
      <c r="I2" s="9">
        <v>1</v>
      </c>
    </row>
    <row r="3" spans="2:9" x14ac:dyDescent="0.2">
      <c r="B3" s="14" t="s">
        <v>115</v>
      </c>
      <c r="C3" s="3"/>
      <c r="E3" s="10" t="s">
        <v>106</v>
      </c>
      <c r="F3" s="10" t="s">
        <v>107</v>
      </c>
      <c r="G3" s="10" t="s">
        <v>135</v>
      </c>
      <c r="H3" s="10" t="s">
        <v>104</v>
      </c>
      <c r="I3" s="10" t="s">
        <v>105</v>
      </c>
    </row>
    <row r="4" spans="2:9" x14ac:dyDescent="0.2">
      <c r="B4" s="3">
        <v>4</v>
      </c>
      <c r="C4" s="3">
        <v>3</v>
      </c>
      <c r="E4" s="11">
        <f>28-F4-G4</f>
        <v>12</v>
      </c>
      <c r="F4" s="11">
        <v>13</v>
      </c>
      <c r="G4" s="11">
        <v>3</v>
      </c>
      <c r="H4" s="11">
        <v>0</v>
      </c>
      <c r="I4" s="11">
        <v>0</v>
      </c>
    </row>
    <row r="5" spans="2:9" x14ac:dyDescent="0.2">
      <c r="B5" s="3">
        <v>5</v>
      </c>
      <c r="C5" s="3">
        <v>3</v>
      </c>
      <c r="E5" s="19">
        <f>E4/28*100</f>
        <v>42.857142857142854</v>
      </c>
      <c r="F5" s="19">
        <f t="shared" ref="F5:I5" si="0">F4/28*100</f>
        <v>46.428571428571431</v>
      </c>
      <c r="G5" s="19">
        <f t="shared" si="0"/>
        <v>10.714285714285714</v>
      </c>
      <c r="H5" s="19">
        <f t="shared" si="0"/>
        <v>0</v>
      </c>
      <c r="I5" s="19">
        <f t="shared" si="0"/>
        <v>0</v>
      </c>
    </row>
    <row r="6" spans="2:9" x14ac:dyDescent="0.2">
      <c r="B6" s="3">
        <v>4</v>
      </c>
      <c r="C6" s="3">
        <v>3</v>
      </c>
      <c r="F6">
        <f>SUM(E4:F4)</f>
        <v>25</v>
      </c>
    </row>
    <row r="7" spans="2:9" x14ac:dyDescent="0.2">
      <c r="B7" s="3">
        <v>5</v>
      </c>
      <c r="C7" s="3">
        <v>4</v>
      </c>
    </row>
    <row r="8" spans="2:9" x14ac:dyDescent="0.2">
      <c r="B8" s="3">
        <v>3</v>
      </c>
      <c r="C8" s="3">
        <v>4</v>
      </c>
    </row>
    <row r="9" spans="2:9" x14ac:dyDescent="0.2">
      <c r="B9" s="3">
        <v>5</v>
      </c>
      <c r="C9" s="3">
        <v>4</v>
      </c>
    </row>
    <row r="10" spans="2:9" x14ac:dyDescent="0.2">
      <c r="B10" s="3">
        <v>4</v>
      </c>
      <c r="C10" s="3">
        <v>4</v>
      </c>
    </row>
    <row r="11" spans="2:9" x14ac:dyDescent="0.2">
      <c r="B11" s="3">
        <v>5</v>
      </c>
      <c r="C11" s="3">
        <v>4</v>
      </c>
    </row>
    <row r="12" spans="2:9" x14ac:dyDescent="0.2">
      <c r="B12" s="3">
        <v>4</v>
      </c>
      <c r="C12" s="3">
        <v>4</v>
      </c>
    </row>
    <row r="13" spans="2:9" x14ac:dyDescent="0.2">
      <c r="B13" s="3">
        <v>4</v>
      </c>
      <c r="C13" s="3">
        <v>4</v>
      </c>
    </row>
    <row r="14" spans="2:9" x14ac:dyDescent="0.2">
      <c r="B14" s="3">
        <v>5</v>
      </c>
      <c r="C14" s="3">
        <v>4</v>
      </c>
    </row>
    <row r="15" spans="2:9" x14ac:dyDescent="0.2">
      <c r="B15" s="3">
        <v>4</v>
      </c>
      <c r="C15" s="3">
        <v>4</v>
      </c>
    </row>
    <row r="16" spans="2:9" x14ac:dyDescent="0.2">
      <c r="B16" s="3">
        <v>4</v>
      </c>
      <c r="C16" s="3">
        <v>4</v>
      </c>
    </row>
    <row r="17" spans="2:3" x14ac:dyDescent="0.2">
      <c r="B17" s="3">
        <v>4</v>
      </c>
      <c r="C17" s="3">
        <v>4</v>
      </c>
    </row>
    <row r="18" spans="2:3" x14ac:dyDescent="0.2">
      <c r="B18" s="3">
        <v>5</v>
      </c>
      <c r="C18" s="3">
        <v>4</v>
      </c>
    </row>
    <row r="19" spans="2:3" x14ac:dyDescent="0.2">
      <c r="B19" s="3">
        <v>5</v>
      </c>
      <c r="C19" s="3">
        <v>4</v>
      </c>
    </row>
    <row r="20" spans="2:3" x14ac:dyDescent="0.2">
      <c r="B20" s="3">
        <v>4</v>
      </c>
      <c r="C20" s="3">
        <v>5</v>
      </c>
    </row>
    <row r="21" spans="2:3" x14ac:dyDescent="0.2">
      <c r="B21" s="3">
        <v>5</v>
      </c>
      <c r="C21" s="3">
        <v>5</v>
      </c>
    </row>
    <row r="22" spans="2:3" x14ac:dyDescent="0.2">
      <c r="B22" s="3">
        <v>4</v>
      </c>
      <c r="C22" s="3">
        <v>5</v>
      </c>
    </row>
    <row r="23" spans="2:3" x14ac:dyDescent="0.2">
      <c r="B23" s="3">
        <v>4</v>
      </c>
      <c r="C23" s="3">
        <v>5</v>
      </c>
    </row>
    <row r="24" spans="2:3" x14ac:dyDescent="0.2">
      <c r="B24" s="3">
        <v>4</v>
      </c>
      <c r="C24" s="3">
        <v>5</v>
      </c>
    </row>
    <row r="25" spans="2:3" x14ac:dyDescent="0.2">
      <c r="B25" s="3">
        <v>5</v>
      </c>
      <c r="C25" s="3">
        <v>5</v>
      </c>
    </row>
    <row r="26" spans="2:3" x14ac:dyDescent="0.2">
      <c r="B26" s="3">
        <v>5</v>
      </c>
      <c r="C26" s="3">
        <v>5</v>
      </c>
    </row>
    <row r="27" spans="2:3" x14ac:dyDescent="0.2">
      <c r="B27" s="3">
        <v>3</v>
      </c>
      <c r="C27" s="3">
        <v>5</v>
      </c>
    </row>
    <row r="28" spans="2:3" x14ac:dyDescent="0.2">
      <c r="B28" s="3">
        <v>5</v>
      </c>
      <c r="C28" s="3">
        <v>5</v>
      </c>
    </row>
    <row r="29" spans="2:3" x14ac:dyDescent="0.2">
      <c r="B29" s="3">
        <v>4</v>
      </c>
      <c r="C29" s="3">
        <v>5</v>
      </c>
    </row>
    <row r="30" spans="2:3" x14ac:dyDescent="0.2">
      <c r="B30" s="3">
        <v>3</v>
      </c>
      <c r="C30" s="3">
        <v>5</v>
      </c>
    </row>
    <row r="31" spans="2:3" x14ac:dyDescent="0.2">
      <c r="B31" s="3">
        <v>5</v>
      </c>
      <c r="C31" s="3">
        <v>5</v>
      </c>
    </row>
    <row r="32" spans="2:3" x14ac:dyDescent="0.2">
      <c r="B32" s="4">
        <f>SUM(B4:B31)/28</f>
        <v>4.3214285714285712</v>
      </c>
      <c r="C32" s="3"/>
    </row>
  </sheetData>
  <sortState ref="C4:C31">
    <sortCondition ref="C4"/>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topLeftCell="A8" workbookViewId="0">
      <selection activeCell="E28" sqref="E28"/>
    </sheetView>
  </sheetViews>
  <sheetFormatPr defaultRowHeight="12.75" x14ac:dyDescent="0.2"/>
  <cols>
    <col min="4" max="4" width="14.42578125" customWidth="1"/>
    <col min="5" max="5" width="18.42578125" customWidth="1"/>
    <col min="6" max="6" width="12.140625" customWidth="1"/>
    <col min="7" max="7" width="12.5703125" bestFit="1" customWidth="1"/>
    <col min="8" max="8" width="12.140625" customWidth="1"/>
    <col min="9" max="9" width="17.5703125" customWidth="1"/>
  </cols>
  <sheetData>
    <row r="1" spans="2:9" x14ac:dyDescent="0.2">
      <c r="E1" s="12">
        <v>1</v>
      </c>
      <c r="F1" s="12">
        <v>0.8</v>
      </c>
      <c r="G1" s="12">
        <v>0.6</v>
      </c>
      <c r="H1" s="12">
        <v>0.4</v>
      </c>
      <c r="I1" s="12">
        <v>0.2</v>
      </c>
    </row>
    <row r="2" spans="2:9" x14ac:dyDescent="0.2">
      <c r="B2" s="14" t="s">
        <v>158</v>
      </c>
      <c r="C2" s="13"/>
      <c r="D2" s="13"/>
      <c r="E2" s="9">
        <v>5</v>
      </c>
      <c r="F2" s="9">
        <v>4</v>
      </c>
      <c r="G2" s="9">
        <v>3</v>
      </c>
      <c r="H2" s="9">
        <v>2</v>
      </c>
      <c r="I2" s="9">
        <v>1</v>
      </c>
    </row>
    <row r="3" spans="2:9" x14ac:dyDescent="0.2">
      <c r="B3" s="14" t="s">
        <v>116</v>
      </c>
      <c r="C3" s="3"/>
      <c r="E3" s="10" t="s">
        <v>106</v>
      </c>
      <c r="F3" s="10" t="s">
        <v>107</v>
      </c>
      <c r="G3" s="10" t="s">
        <v>135</v>
      </c>
      <c r="H3" s="10" t="s">
        <v>104</v>
      </c>
      <c r="I3" s="10" t="s">
        <v>105</v>
      </c>
    </row>
    <row r="4" spans="2:9" x14ac:dyDescent="0.2">
      <c r="B4" s="3">
        <v>3</v>
      </c>
      <c r="C4" s="3">
        <v>3</v>
      </c>
      <c r="E4" s="11">
        <f>28-F4-G4</f>
        <v>0</v>
      </c>
      <c r="F4" s="11">
        <v>13</v>
      </c>
      <c r="G4" s="11">
        <v>15</v>
      </c>
      <c r="H4" s="11">
        <v>0</v>
      </c>
      <c r="I4" s="11">
        <v>0</v>
      </c>
    </row>
    <row r="5" spans="2:9" x14ac:dyDescent="0.2">
      <c r="B5" s="3">
        <v>4</v>
      </c>
      <c r="C5" s="3">
        <v>3</v>
      </c>
      <c r="E5" s="19">
        <f>E4/28*100</f>
        <v>0</v>
      </c>
      <c r="F5" s="19">
        <f t="shared" ref="F5:I5" si="0">F4/28*100</f>
        <v>46.428571428571431</v>
      </c>
      <c r="G5" s="19">
        <f t="shared" si="0"/>
        <v>53.571428571428569</v>
      </c>
      <c r="H5" s="19">
        <f t="shared" si="0"/>
        <v>0</v>
      </c>
      <c r="I5" s="19">
        <f t="shared" si="0"/>
        <v>0</v>
      </c>
    </row>
    <row r="6" spans="2:9" x14ac:dyDescent="0.2">
      <c r="B6" s="3">
        <v>3</v>
      </c>
      <c r="C6" s="3">
        <v>3</v>
      </c>
      <c r="F6">
        <f>SUM(E4:F4)</f>
        <v>13</v>
      </c>
    </row>
    <row r="7" spans="2:9" x14ac:dyDescent="0.2">
      <c r="B7" s="3">
        <v>4</v>
      </c>
      <c r="C7" s="3">
        <v>3</v>
      </c>
    </row>
    <row r="8" spans="2:9" x14ac:dyDescent="0.2">
      <c r="B8" s="3">
        <v>3</v>
      </c>
      <c r="C8" s="3">
        <v>3</v>
      </c>
    </row>
    <row r="9" spans="2:9" x14ac:dyDescent="0.2">
      <c r="B9" s="3">
        <v>3</v>
      </c>
      <c r="C9" s="3">
        <v>3</v>
      </c>
    </row>
    <row r="10" spans="2:9" x14ac:dyDescent="0.2">
      <c r="B10" s="3">
        <v>3</v>
      </c>
      <c r="C10" s="3">
        <v>3</v>
      </c>
    </row>
    <row r="11" spans="2:9" x14ac:dyDescent="0.2">
      <c r="B11" s="3">
        <v>4</v>
      </c>
      <c r="C11" s="3">
        <v>3</v>
      </c>
    </row>
    <row r="12" spans="2:9" x14ac:dyDescent="0.2">
      <c r="B12" s="3">
        <v>3</v>
      </c>
      <c r="C12" s="3">
        <v>3</v>
      </c>
    </row>
    <row r="13" spans="2:9" x14ac:dyDescent="0.2">
      <c r="B13" s="3">
        <v>4</v>
      </c>
      <c r="C13" s="3">
        <v>3</v>
      </c>
    </row>
    <row r="14" spans="2:9" x14ac:dyDescent="0.2">
      <c r="B14" s="3">
        <v>4</v>
      </c>
      <c r="C14" s="3">
        <v>3</v>
      </c>
    </row>
    <row r="15" spans="2:9" x14ac:dyDescent="0.2">
      <c r="B15" s="3">
        <v>3</v>
      </c>
      <c r="C15" s="3">
        <v>3</v>
      </c>
    </row>
    <row r="16" spans="2:9" x14ac:dyDescent="0.2">
      <c r="B16" s="3">
        <v>4</v>
      </c>
      <c r="C16" s="3">
        <v>3</v>
      </c>
    </row>
    <row r="17" spans="2:3" x14ac:dyDescent="0.2">
      <c r="B17" s="3">
        <v>3</v>
      </c>
      <c r="C17" s="3">
        <v>3</v>
      </c>
    </row>
    <row r="18" spans="2:3" x14ac:dyDescent="0.2">
      <c r="B18" s="3">
        <v>4</v>
      </c>
      <c r="C18" s="3">
        <v>3</v>
      </c>
    </row>
    <row r="19" spans="2:3" x14ac:dyDescent="0.2">
      <c r="B19" s="3">
        <v>4</v>
      </c>
      <c r="C19" s="3">
        <v>4</v>
      </c>
    </row>
    <row r="20" spans="2:3" x14ac:dyDescent="0.2">
      <c r="B20" s="3">
        <v>3</v>
      </c>
      <c r="C20" s="3">
        <v>4</v>
      </c>
    </row>
    <row r="21" spans="2:3" x14ac:dyDescent="0.2">
      <c r="B21" s="3">
        <v>3</v>
      </c>
      <c r="C21" s="3">
        <v>4</v>
      </c>
    </row>
    <row r="22" spans="2:3" x14ac:dyDescent="0.2">
      <c r="B22" s="3">
        <v>4</v>
      </c>
      <c r="C22" s="3">
        <v>4</v>
      </c>
    </row>
    <row r="23" spans="2:3" x14ac:dyDescent="0.2">
      <c r="B23" s="3">
        <v>3</v>
      </c>
      <c r="C23" s="3">
        <v>4</v>
      </c>
    </row>
    <row r="24" spans="2:3" x14ac:dyDescent="0.2">
      <c r="B24" s="3">
        <v>3</v>
      </c>
      <c r="C24" s="3">
        <v>4</v>
      </c>
    </row>
    <row r="25" spans="2:3" x14ac:dyDescent="0.2">
      <c r="B25" s="3">
        <v>4</v>
      </c>
      <c r="C25" s="3">
        <v>4</v>
      </c>
    </row>
    <row r="26" spans="2:3" x14ac:dyDescent="0.2">
      <c r="B26" s="3">
        <v>4</v>
      </c>
      <c r="C26" s="3">
        <v>4</v>
      </c>
    </row>
    <row r="27" spans="2:3" x14ac:dyDescent="0.2">
      <c r="B27" s="3">
        <v>3</v>
      </c>
      <c r="C27" s="3">
        <v>4</v>
      </c>
    </row>
    <row r="28" spans="2:3" x14ac:dyDescent="0.2">
      <c r="B28" s="3">
        <v>4</v>
      </c>
      <c r="C28" s="3">
        <v>4</v>
      </c>
    </row>
    <row r="29" spans="2:3" x14ac:dyDescent="0.2">
      <c r="B29" s="3">
        <v>3</v>
      </c>
      <c r="C29" s="3">
        <v>4</v>
      </c>
    </row>
    <row r="30" spans="2:3" x14ac:dyDescent="0.2">
      <c r="B30" s="3">
        <v>3</v>
      </c>
      <c r="C30" s="3">
        <v>4</v>
      </c>
    </row>
    <row r="31" spans="2:3" x14ac:dyDescent="0.2">
      <c r="B31" s="3">
        <v>4</v>
      </c>
      <c r="C31" s="3">
        <v>4</v>
      </c>
    </row>
    <row r="32" spans="2:3" x14ac:dyDescent="0.2">
      <c r="B32" s="4">
        <f t="shared" ref="B32" si="1">SUM(B4:B31)/28</f>
        <v>3.4642857142857144</v>
      </c>
    </row>
  </sheetData>
  <sortState ref="C4:C31">
    <sortCondition ref="C4"/>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topLeftCell="A7" workbookViewId="0">
      <selection activeCell="F26" sqref="F26"/>
    </sheetView>
  </sheetViews>
  <sheetFormatPr defaultRowHeight="12.75" x14ac:dyDescent="0.2"/>
  <cols>
    <col min="4" max="4" width="14.42578125" customWidth="1"/>
    <col min="5" max="5" width="18.42578125" customWidth="1"/>
    <col min="6" max="6" width="12.140625" customWidth="1"/>
    <col min="7" max="7" width="12.5703125" bestFit="1" customWidth="1"/>
    <col min="8" max="8" width="12.140625" customWidth="1"/>
    <col min="9" max="9" width="17.5703125" customWidth="1"/>
  </cols>
  <sheetData>
    <row r="1" spans="2:9" x14ac:dyDescent="0.2">
      <c r="E1" s="12">
        <v>1</v>
      </c>
      <c r="F1" s="12">
        <v>0.8</v>
      </c>
      <c r="G1" s="12">
        <v>0.6</v>
      </c>
      <c r="H1" s="12">
        <v>0.4</v>
      </c>
      <c r="I1" s="12">
        <v>0.2</v>
      </c>
    </row>
    <row r="2" spans="2:9" x14ac:dyDescent="0.2">
      <c r="B2" s="14" t="s">
        <v>160</v>
      </c>
      <c r="C2" s="13"/>
      <c r="D2" s="13"/>
      <c r="E2" s="9">
        <v>5</v>
      </c>
      <c r="F2" s="9">
        <v>4</v>
      </c>
      <c r="G2" s="9">
        <v>3</v>
      </c>
      <c r="H2" s="9">
        <v>2</v>
      </c>
      <c r="I2" s="9">
        <v>1</v>
      </c>
    </row>
    <row r="3" spans="2:9" x14ac:dyDescent="0.2">
      <c r="B3" s="14" t="s">
        <v>117</v>
      </c>
      <c r="C3" s="3"/>
      <c r="E3" s="10" t="s">
        <v>106</v>
      </c>
      <c r="F3" s="10" t="s">
        <v>107</v>
      </c>
      <c r="G3" s="10" t="s">
        <v>135</v>
      </c>
      <c r="H3" s="10" t="s">
        <v>104</v>
      </c>
      <c r="I3" s="10" t="s">
        <v>105</v>
      </c>
    </row>
    <row r="4" spans="2:9" x14ac:dyDescent="0.2">
      <c r="B4" s="3">
        <v>3</v>
      </c>
      <c r="C4" s="3">
        <v>3</v>
      </c>
      <c r="E4" s="11">
        <f>28-F4-G4</f>
        <v>0</v>
      </c>
      <c r="F4" s="11">
        <v>12</v>
      </c>
      <c r="G4" s="11">
        <v>16</v>
      </c>
      <c r="H4" s="11">
        <v>0</v>
      </c>
      <c r="I4" s="11">
        <v>0</v>
      </c>
    </row>
    <row r="5" spans="2:9" x14ac:dyDescent="0.2">
      <c r="B5" s="3">
        <v>4</v>
      </c>
      <c r="C5" s="3">
        <v>3</v>
      </c>
      <c r="E5" s="19">
        <f>E4/28*100</f>
        <v>0</v>
      </c>
      <c r="F5" s="19">
        <f t="shared" ref="F5:I5" si="0">F4/28*100</f>
        <v>42.857142857142854</v>
      </c>
      <c r="G5" s="19">
        <f t="shared" si="0"/>
        <v>57.142857142857139</v>
      </c>
      <c r="H5" s="19">
        <f t="shared" si="0"/>
        <v>0</v>
      </c>
      <c r="I5" s="19">
        <f t="shared" si="0"/>
        <v>0</v>
      </c>
    </row>
    <row r="6" spans="2:9" x14ac:dyDescent="0.2">
      <c r="B6" s="3">
        <v>3</v>
      </c>
      <c r="C6" s="3">
        <v>3</v>
      </c>
      <c r="F6">
        <f>SUM(E4:F4)</f>
        <v>12</v>
      </c>
    </row>
    <row r="7" spans="2:9" x14ac:dyDescent="0.2">
      <c r="B7" s="3">
        <v>4</v>
      </c>
      <c r="C7" s="3">
        <v>3</v>
      </c>
    </row>
    <row r="8" spans="2:9" x14ac:dyDescent="0.2">
      <c r="B8" s="3">
        <v>3</v>
      </c>
      <c r="C8" s="3">
        <v>3</v>
      </c>
    </row>
    <row r="9" spans="2:9" x14ac:dyDescent="0.2">
      <c r="B9" s="3">
        <v>4</v>
      </c>
      <c r="C9" s="3">
        <v>3</v>
      </c>
    </row>
    <row r="10" spans="2:9" x14ac:dyDescent="0.2">
      <c r="B10" s="3">
        <v>3</v>
      </c>
      <c r="C10" s="3">
        <v>3</v>
      </c>
    </row>
    <row r="11" spans="2:9" x14ac:dyDescent="0.2">
      <c r="B11" s="3">
        <v>3</v>
      </c>
      <c r="C11" s="3">
        <v>3</v>
      </c>
    </row>
    <row r="12" spans="2:9" x14ac:dyDescent="0.2">
      <c r="B12" s="3">
        <v>3</v>
      </c>
      <c r="C12" s="3">
        <v>3</v>
      </c>
    </row>
    <row r="13" spans="2:9" x14ac:dyDescent="0.2">
      <c r="B13" s="3">
        <v>4</v>
      </c>
      <c r="C13" s="3">
        <v>3</v>
      </c>
    </row>
    <row r="14" spans="2:9" x14ac:dyDescent="0.2">
      <c r="B14" s="3">
        <v>4</v>
      </c>
      <c r="C14" s="3">
        <v>3</v>
      </c>
    </row>
    <row r="15" spans="2:9" x14ac:dyDescent="0.2">
      <c r="B15" s="3">
        <v>3</v>
      </c>
      <c r="C15" s="3">
        <v>3</v>
      </c>
    </row>
    <row r="16" spans="2:9" x14ac:dyDescent="0.2">
      <c r="B16" s="3">
        <v>4</v>
      </c>
      <c r="C16" s="3">
        <v>3</v>
      </c>
    </row>
    <row r="17" spans="2:3" x14ac:dyDescent="0.2">
      <c r="B17" s="3">
        <v>3</v>
      </c>
      <c r="C17" s="3">
        <v>3</v>
      </c>
    </row>
    <row r="18" spans="2:3" x14ac:dyDescent="0.2">
      <c r="B18" s="3">
        <v>3</v>
      </c>
      <c r="C18" s="3">
        <v>3</v>
      </c>
    </row>
    <row r="19" spans="2:3" x14ac:dyDescent="0.2">
      <c r="B19" s="3">
        <v>4</v>
      </c>
      <c r="C19" s="3">
        <v>3</v>
      </c>
    </row>
    <row r="20" spans="2:3" x14ac:dyDescent="0.2">
      <c r="B20" s="3">
        <v>3</v>
      </c>
      <c r="C20" s="3">
        <v>4</v>
      </c>
    </row>
    <row r="21" spans="2:3" x14ac:dyDescent="0.2">
      <c r="B21" s="3">
        <v>4</v>
      </c>
      <c r="C21" s="3">
        <v>4</v>
      </c>
    </row>
    <row r="22" spans="2:3" x14ac:dyDescent="0.2">
      <c r="B22" s="3">
        <v>3</v>
      </c>
      <c r="C22" s="3">
        <v>4</v>
      </c>
    </row>
    <row r="23" spans="2:3" x14ac:dyDescent="0.2">
      <c r="B23" s="3">
        <v>3</v>
      </c>
      <c r="C23" s="3">
        <v>4</v>
      </c>
    </row>
    <row r="24" spans="2:3" x14ac:dyDescent="0.2">
      <c r="B24" s="3">
        <v>3</v>
      </c>
      <c r="C24" s="3">
        <v>4</v>
      </c>
    </row>
    <row r="25" spans="2:3" x14ac:dyDescent="0.2">
      <c r="B25" s="3">
        <v>4</v>
      </c>
      <c r="C25" s="3">
        <v>4</v>
      </c>
    </row>
    <row r="26" spans="2:3" x14ac:dyDescent="0.2">
      <c r="B26" s="3">
        <v>4</v>
      </c>
      <c r="C26" s="3">
        <v>4</v>
      </c>
    </row>
    <row r="27" spans="2:3" x14ac:dyDescent="0.2">
      <c r="B27" s="3">
        <v>3</v>
      </c>
      <c r="C27" s="3">
        <v>4</v>
      </c>
    </row>
    <row r="28" spans="2:3" x14ac:dyDescent="0.2">
      <c r="B28" s="3">
        <v>4</v>
      </c>
      <c r="C28" s="3">
        <v>4</v>
      </c>
    </row>
    <row r="29" spans="2:3" x14ac:dyDescent="0.2">
      <c r="B29" s="3">
        <v>3</v>
      </c>
      <c r="C29" s="3">
        <v>4</v>
      </c>
    </row>
    <row r="30" spans="2:3" x14ac:dyDescent="0.2">
      <c r="B30" s="3">
        <v>3</v>
      </c>
      <c r="C30" s="3">
        <v>4</v>
      </c>
    </row>
    <row r="31" spans="2:3" x14ac:dyDescent="0.2">
      <c r="B31" s="3">
        <v>4</v>
      </c>
      <c r="C31" s="3">
        <v>4</v>
      </c>
    </row>
    <row r="32" spans="2:3" x14ac:dyDescent="0.2">
      <c r="B32" s="4">
        <f t="shared" ref="B32" si="1">SUM(B4:B31)/28</f>
        <v>3.4285714285714284</v>
      </c>
    </row>
  </sheetData>
  <sortState ref="C4:C31">
    <sortCondition ref="C4"/>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workbookViewId="0">
      <selection activeCell="C4" sqref="C4:C31"/>
    </sheetView>
  </sheetViews>
  <sheetFormatPr defaultRowHeight="12.75" x14ac:dyDescent="0.2"/>
  <cols>
    <col min="4" max="4" width="14.42578125" customWidth="1"/>
    <col min="5" max="5" width="18.42578125" customWidth="1"/>
    <col min="6" max="6" width="12.140625" customWidth="1"/>
    <col min="7" max="7" width="12.5703125" bestFit="1" customWidth="1"/>
    <col min="8" max="8" width="12.140625" customWidth="1"/>
    <col min="9" max="9" width="17.5703125" customWidth="1"/>
  </cols>
  <sheetData>
    <row r="1" spans="2:9" x14ac:dyDescent="0.2">
      <c r="E1" s="12">
        <v>1</v>
      </c>
      <c r="F1" s="12">
        <v>0.8</v>
      </c>
      <c r="G1" s="12">
        <v>0.6</v>
      </c>
      <c r="H1" s="12">
        <v>0.4</v>
      </c>
      <c r="I1" s="12">
        <v>0.2</v>
      </c>
    </row>
    <row r="2" spans="2:9" x14ac:dyDescent="0.2">
      <c r="B2" s="14" t="s">
        <v>162</v>
      </c>
      <c r="C2" s="13"/>
      <c r="D2" s="13"/>
      <c r="E2" s="9">
        <v>5</v>
      </c>
      <c r="F2" s="9">
        <v>4</v>
      </c>
      <c r="G2" s="9">
        <v>3</v>
      </c>
      <c r="H2" s="9">
        <v>2</v>
      </c>
      <c r="I2" s="9">
        <v>1</v>
      </c>
    </row>
    <row r="3" spans="2:9" x14ac:dyDescent="0.2">
      <c r="B3" s="14" t="s">
        <v>118</v>
      </c>
      <c r="C3" s="3"/>
      <c r="E3" s="10" t="s">
        <v>106</v>
      </c>
      <c r="F3" s="10" t="s">
        <v>107</v>
      </c>
      <c r="G3" s="10" t="s">
        <v>135</v>
      </c>
      <c r="H3" s="10" t="s">
        <v>104</v>
      </c>
      <c r="I3" s="10" t="s">
        <v>105</v>
      </c>
    </row>
    <row r="4" spans="2:9" x14ac:dyDescent="0.2">
      <c r="B4" s="3">
        <v>4</v>
      </c>
      <c r="C4" s="3">
        <v>4</v>
      </c>
      <c r="E4" s="11">
        <f>28-F4-G4</f>
        <v>13</v>
      </c>
      <c r="F4" s="11">
        <v>11</v>
      </c>
      <c r="G4" s="11">
        <v>4</v>
      </c>
      <c r="H4" s="11">
        <v>0</v>
      </c>
      <c r="I4" s="11">
        <v>0</v>
      </c>
    </row>
    <row r="5" spans="2:9" x14ac:dyDescent="0.2">
      <c r="B5" s="3">
        <v>5</v>
      </c>
      <c r="C5" s="3">
        <v>4</v>
      </c>
      <c r="E5" s="19">
        <f>E4/28*100</f>
        <v>46.428571428571431</v>
      </c>
      <c r="F5" s="19">
        <f t="shared" ref="F5:I5" si="0">F4/28*100</f>
        <v>39.285714285714285</v>
      </c>
      <c r="G5" s="19">
        <f t="shared" si="0"/>
        <v>14.285714285714285</v>
      </c>
      <c r="H5" s="19">
        <f t="shared" si="0"/>
        <v>0</v>
      </c>
      <c r="I5" s="19">
        <f t="shared" si="0"/>
        <v>0</v>
      </c>
    </row>
    <row r="6" spans="2:9" x14ac:dyDescent="0.2">
      <c r="B6" s="3">
        <v>4</v>
      </c>
      <c r="C6" s="3">
        <v>4</v>
      </c>
      <c r="F6">
        <f>SUM(E4:F4)</f>
        <v>24</v>
      </c>
    </row>
    <row r="7" spans="2:9" x14ac:dyDescent="0.2">
      <c r="B7" s="3">
        <v>5</v>
      </c>
      <c r="C7" s="3">
        <v>4</v>
      </c>
    </row>
    <row r="8" spans="2:9" x14ac:dyDescent="0.2">
      <c r="B8" s="3">
        <v>4</v>
      </c>
      <c r="C8" s="3">
        <v>4</v>
      </c>
    </row>
    <row r="9" spans="2:9" x14ac:dyDescent="0.2">
      <c r="B9" s="3">
        <v>5</v>
      </c>
      <c r="C9" s="3">
        <v>4</v>
      </c>
    </row>
    <row r="10" spans="2:9" x14ac:dyDescent="0.2">
      <c r="B10" s="3">
        <v>4</v>
      </c>
      <c r="C10" s="3">
        <v>4</v>
      </c>
    </row>
    <row r="11" spans="2:9" x14ac:dyDescent="0.2">
      <c r="B11" s="3">
        <v>5</v>
      </c>
      <c r="C11" s="3">
        <v>4</v>
      </c>
    </row>
    <row r="12" spans="2:9" x14ac:dyDescent="0.2">
      <c r="B12" s="3">
        <v>5</v>
      </c>
      <c r="C12" s="3">
        <v>4</v>
      </c>
    </row>
    <row r="13" spans="2:9" x14ac:dyDescent="0.2">
      <c r="B13" s="3">
        <v>5</v>
      </c>
      <c r="C13" s="3">
        <v>4</v>
      </c>
    </row>
    <row r="14" spans="2:9" x14ac:dyDescent="0.2">
      <c r="B14" s="3">
        <v>5</v>
      </c>
      <c r="C14" s="3">
        <v>4</v>
      </c>
    </row>
    <row r="15" spans="2:9" x14ac:dyDescent="0.2">
      <c r="B15" s="3">
        <v>5</v>
      </c>
      <c r="C15" s="3">
        <v>4</v>
      </c>
    </row>
    <row r="16" spans="2:9" x14ac:dyDescent="0.2">
      <c r="B16" s="3">
        <v>4</v>
      </c>
      <c r="C16" s="3">
        <v>4</v>
      </c>
    </row>
    <row r="17" spans="2:3" x14ac:dyDescent="0.2">
      <c r="B17" s="3">
        <v>4</v>
      </c>
      <c r="C17" s="3">
        <v>5</v>
      </c>
    </row>
    <row r="18" spans="2:3" x14ac:dyDescent="0.2">
      <c r="B18" s="3">
        <v>5</v>
      </c>
      <c r="C18" s="3">
        <v>5</v>
      </c>
    </row>
    <row r="19" spans="2:3" x14ac:dyDescent="0.2">
      <c r="B19" s="3">
        <v>4</v>
      </c>
      <c r="C19" s="3">
        <v>5</v>
      </c>
    </row>
    <row r="20" spans="2:3" x14ac:dyDescent="0.2">
      <c r="B20" s="3">
        <v>4</v>
      </c>
      <c r="C20" s="3">
        <v>5</v>
      </c>
    </row>
    <row r="21" spans="2:3" x14ac:dyDescent="0.2">
      <c r="B21" s="3">
        <v>5</v>
      </c>
      <c r="C21" s="3">
        <v>5</v>
      </c>
    </row>
    <row r="22" spans="2:3" x14ac:dyDescent="0.2">
      <c r="B22" s="3">
        <v>4</v>
      </c>
      <c r="C22" s="3">
        <v>5</v>
      </c>
    </row>
    <row r="23" spans="2:3" x14ac:dyDescent="0.2">
      <c r="B23" s="3">
        <v>5</v>
      </c>
      <c r="C23" s="3">
        <v>5</v>
      </c>
    </row>
    <row r="24" spans="2:3" x14ac:dyDescent="0.2">
      <c r="B24" s="3">
        <v>4</v>
      </c>
      <c r="C24" s="3">
        <v>5</v>
      </c>
    </row>
    <row r="25" spans="2:3" x14ac:dyDescent="0.2">
      <c r="B25" s="3">
        <v>5</v>
      </c>
      <c r="C25" s="3">
        <v>5</v>
      </c>
    </row>
    <row r="26" spans="2:3" x14ac:dyDescent="0.2">
      <c r="B26" s="3">
        <v>5</v>
      </c>
      <c r="C26" s="3">
        <v>5</v>
      </c>
    </row>
    <row r="27" spans="2:3" x14ac:dyDescent="0.2">
      <c r="B27" s="3">
        <v>4</v>
      </c>
      <c r="C27" s="3">
        <v>5</v>
      </c>
    </row>
    <row r="28" spans="2:3" x14ac:dyDescent="0.2">
      <c r="B28" s="3">
        <v>5</v>
      </c>
      <c r="C28" s="3">
        <v>5</v>
      </c>
    </row>
    <row r="29" spans="2:3" x14ac:dyDescent="0.2">
      <c r="B29" s="3">
        <v>4</v>
      </c>
      <c r="C29" s="3">
        <v>5</v>
      </c>
    </row>
    <row r="30" spans="2:3" x14ac:dyDescent="0.2">
      <c r="B30" s="3">
        <v>4</v>
      </c>
      <c r="C30" s="3">
        <v>5</v>
      </c>
    </row>
    <row r="31" spans="2:3" x14ac:dyDescent="0.2">
      <c r="B31" s="3">
        <v>5</v>
      </c>
      <c r="C31" s="3">
        <v>5</v>
      </c>
    </row>
    <row r="32" spans="2:3" x14ac:dyDescent="0.2">
      <c r="B32" s="4">
        <f t="shared" ref="B32" si="1">SUM(B4:B31)/28</f>
        <v>4.5357142857142856</v>
      </c>
    </row>
  </sheetData>
  <sortState ref="C4:C31">
    <sortCondition ref="C4"/>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topLeftCell="A8" workbookViewId="0">
      <selection activeCell="C8" sqref="C8:C31"/>
    </sheetView>
  </sheetViews>
  <sheetFormatPr defaultRowHeight="12.75" x14ac:dyDescent="0.2"/>
  <cols>
    <col min="4" max="4" width="14.42578125" customWidth="1"/>
    <col min="5" max="5" width="18.42578125" customWidth="1"/>
    <col min="6" max="6" width="12.140625" customWidth="1"/>
    <col min="7" max="7" width="12.5703125" bestFit="1" customWidth="1"/>
    <col min="8" max="8" width="12.140625" customWidth="1"/>
    <col min="9" max="9" width="17.5703125" customWidth="1"/>
  </cols>
  <sheetData>
    <row r="1" spans="2:9" x14ac:dyDescent="0.2">
      <c r="E1" s="12">
        <v>1</v>
      </c>
      <c r="F1" s="12">
        <v>0.8</v>
      </c>
      <c r="G1" s="12">
        <v>0.6</v>
      </c>
      <c r="H1" s="12">
        <v>0.4</v>
      </c>
      <c r="I1" s="12">
        <v>0.2</v>
      </c>
    </row>
    <row r="2" spans="2:9" x14ac:dyDescent="0.2">
      <c r="B2" s="14" t="s">
        <v>133</v>
      </c>
      <c r="C2" s="13"/>
      <c r="D2" s="13"/>
      <c r="E2" s="9">
        <v>5</v>
      </c>
      <c r="F2" s="9">
        <v>4</v>
      </c>
      <c r="G2" s="9">
        <v>3</v>
      </c>
      <c r="H2" s="9">
        <v>2</v>
      </c>
      <c r="I2" s="9">
        <v>1</v>
      </c>
    </row>
    <row r="3" spans="2:9" x14ac:dyDescent="0.2">
      <c r="B3" s="17" t="s">
        <v>119</v>
      </c>
      <c r="C3" s="3"/>
      <c r="E3" s="10" t="s">
        <v>106</v>
      </c>
      <c r="F3" s="10" t="s">
        <v>107</v>
      </c>
      <c r="G3" s="10" t="s">
        <v>135</v>
      </c>
      <c r="H3" s="10" t="s">
        <v>104</v>
      </c>
      <c r="I3" s="10" t="s">
        <v>105</v>
      </c>
    </row>
    <row r="4" spans="2:9" x14ac:dyDescent="0.2">
      <c r="B4" s="3">
        <v>4</v>
      </c>
      <c r="C4" s="3">
        <v>3</v>
      </c>
      <c r="E4" s="11">
        <f>28-F4-G4</f>
        <v>13</v>
      </c>
      <c r="F4" s="11">
        <v>11</v>
      </c>
      <c r="G4" s="11">
        <v>4</v>
      </c>
      <c r="H4" s="11">
        <v>0</v>
      </c>
      <c r="I4" s="11">
        <v>0</v>
      </c>
    </row>
    <row r="5" spans="2:9" x14ac:dyDescent="0.2">
      <c r="B5" s="3">
        <v>5</v>
      </c>
      <c r="C5" s="3">
        <v>3</v>
      </c>
      <c r="E5" s="19">
        <f>E4/28*100</f>
        <v>46.428571428571431</v>
      </c>
      <c r="F5" s="19">
        <f t="shared" ref="F5:I5" si="0">F4/28*100</f>
        <v>39.285714285714285</v>
      </c>
      <c r="G5" s="19">
        <f t="shared" si="0"/>
        <v>14.285714285714285</v>
      </c>
      <c r="H5" s="19">
        <f t="shared" si="0"/>
        <v>0</v>
      </c>
      <c r="I5" s="19">
        <f t="shared" si="0"/>
        <v>0</v>
      </c>
    </row>
    <row r="6" spans="2:9" x14ac:dyDescent="0.2">
      <c r="B6" s="3">
        <v>3</v>
      </c>
      <c r="C6" s="3">
        <v>3</v>
      </c>
      <c r="F6">
        <f>SUM(E4:F4)</f>
        <v>24</v>
      </c>
    </row>
    <row r="7" spans="2:9" x14ac:dyDescent="0.2">
      <c r="B7" s="3">
        <v>5</v>
      </c>
      <c r="C7" s="3">
        <v>3</v>
      </c>
    </row>
    <row r="8" spans="2:9" x14ac:dyDescent="0.2">
      <c r="B8" s="3">
        <v>3</v>
      </c>
      <c r="C8" s="3">
        <v>4</v>
      </c>
    </row>
    <row r="9" spans="2:9" x14ac:dyDescent="0.2">
      <c r="B9" s="3">
        <v>4</v>
      </c>
      <c r="C9" s="3">
        <v>4</v>
      </c>
    </row>
    <row r="10" spans="2:9" x14ac:dyDescent="0.2">
      <c r="B10" s="3">
        <v>4</v>
      </c>
      <c r="C10" s="3">
        <v>4</v>
      </c>
    </row>
    <row r="11" spans="2:9" x14ac:dyDescent="0.2">
      <c r="B11" s="3">
        <v>4</v>
      </c>
      <c r="C11" s="3">
        <v>4</v>
      </c>
    </row>
    <row r="12" spans="2:9" x14ac:dyDescent="0.2">
      <c r="B12" s="3">
        <v>4</v>
      </c>
      <c r="C12" s="3">
        <v>4</v>
      </c>
    </row>
    <row r="13" spans="2:9" x14ac:dyDescent="0.2">
      <c r="B13" s="3">
        <v>5</v>
      </c>
      <c r="C13" s="3">
        <v>4</v>
      </c>
    </row>
    <row r="14" spans="2:9" x14ac:dyDescent="0.2">
      <c r="B14" s="3">
        <v>5</v>
      </c>
      <c r="C14" s="3">
        <v>4</v>
      </c>
    </row>
    <row r="15" spans="2:9" x14ac:dyDescent="0.2">
      <c r="B15" s="3">
        <v>4</v>
      </c>
      <c r="C15" s="3">
        <v>4</v>
      </c>
    </row>
    <row r="16" spans="2:9" x14ac:dyDescent="0.2">
      <c r="B16" s="3">
        <v>5</v>
      </c>
      <c r="C16" s="3">
        <v>4</v>
      </c>
    </row>
    <row r="17" spans="2:3" x14ac:dyDescent="0.2">
      <c r="B17" s="3">
        <v>4</v>
      </c>
      <c r="C17" s="3">
        <v>4</v>
      </c>
    </row>
    <row r="18" spans="2:3" x14ac:dyDescent="0.2">
      <c r="B18" s="3">
        <v>5</v>
      </c>
      <c r="C18" s="3">
        <v>4</v>
      </c>
    </row>
    <row r="19" spans="2:3" x14ac:dyDescent="0.2">
      <c r="B19" s="3">
        <v>5</v>
      </c>
      <c r="C19" s="3">
        <v>5</v>
      </c>
    </row>
    <row r="20" spans="2:3" x14ac:dyDescent="0.2">
      <c r="B20" s="3">
        <v>4</v>
      </c>
      <c r="C20" s="3">
        <v>5</v>
      </c>
    </row>
    <row r="21" spans="2:3" x14ac:dyDescent="0.2">
      <c r="B21" s="3">
        <v>5</v>
      </c>
      <c r="C21" s="3">
        <v>5</v>
      </c>
    </row>
    <row r="22" spans="2:3" x14ac:dyDescent="0.2">
      <c r="B22" s="3">
        <v>4</v>
      </c>
      <c r="C22" s="3">
        <v>5</v>
      </c>
    </row>
    <row r="23" spans="2:3" x14ac:dyDescent="0.2">
      <c r="B23" s="3">
        <v>5</v>
      </c>
      <c r="C23" s="3">
        <v>5</v>
      </c>
    </row>
    <row r="24" spans="2:3" x14ac:dyDescent="0.2">
      <c r="B24" s="3">
        <v>4</v>
      </c>
      <c r="C24" s="3">
        <v>5</v>
      </c>
    </row>
    <row r="25" spans="2:3" x14ac:dyDescent="0.2">
      <c r="B25" s="3">
        <v>5</v>
      </c>
      <c r="C25" s="3">
        <v>5</v>
      </c>
    </row>
    <row r="26" spans="2:3" x14ac:dyDescent="0.2">
      <c r="B26" s="3">
        <v>5</v>
      </c>
      <c r="C26" s="3">
        <v>5</v>
      </c>
    </row>
    <row r="27" spans="2:3" x14ac:dyDescent="0.2">
      <c r="B27" s="3">
        <v>3</v>
      </c>
      <c r="C27" s="3">
        <v>5</v>
      </c>
    </row>
    <row r="28" spans="2:3" x14ac:dyDescent="0.2">
      <c r="B28" s="3">
        <v>5</v>
      </c>
      <c r="C28" s="3">
        <v>5</v>
      </c>
    </row>
    <row r="29" spans="2:3" x14ac:dyDescent="0.2">
      <c r="B29" s="3">
        <v>4</v>
      </c>
      <c r="C29" s="3">
        <v>5</v>
      </c>
    </row>
    <row r="30" spans="2:3" x14ac:dyDescent="0.2">
      <c r="B30" s="3">
        <v>3</v>
      </c>
      <c r="C30" s="3">
        <v>5</v>
      </c>
    </row>
    <row r="31" spans="2:3" x14ac:dyDescent="0.2">
      <c r="B31" s="3">
        <v>5</v>
      </c>
      <c r="C31" s="3">
        <v>5</v>
      </c>
    </row>
    <row r="32" spans="2:3" x14ac:dyDescent="0.2">
      <c r="B32" s="4">
        <f>SUM(B4:B31)/28</f>
        <v>4.3214285714285712</v>
      </c>
    </row>
  </sheetData>
  <sortState ref="C4:C31">
    <sortCondition ref="C4"/>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topLeftCell="A3" workbookViewId="0">
      <selection activeCell="C7" sqref="C7:C31"/>
    </sheetView>
  </sheetViews>
  <sheetFormatPr defaultRowHeight="12.75" x14ac:dyDescent="0.2"/>
  <cols>
    <col min="4" max="4" width="14.42578125" customWidth="1"/>
    <col min="5" max="5" width="18.42578125" customWidth="1"/>
    <col min="6" max="6" width="12.140625" customWidth="1"/>
    <col min="8" max="8" width="12.140625" customWidth="1"/>
    <col min="9" max="9" width="17.5703125" customWidth="1"/>
  </cols>
  <sheetData>
    <row r="1" spans="2:9" x14ac:dyDescent="0.2">
      <c r="E1" s="12">
        <v>1</v>
      </c>
      <c r="F1" s="12">
        <v>0.8</v>
      </c>
      <c r="G1" s="12">
        <v>0.6</v>
      </c>
      <c r="H1" s="12">
        <v>0.4</v>
      </c>
      <c r="I1" s="12">
        <v>0.2</v>
      </c>
    </row>
    <row r="2" spans="2:9" x14ac:dyDescent="0.2">
      <c r="B2" s="14" t="s">
        <v>126</v>
      </c>
      <c r="C2" s="13"/>
      <c r="D2" s="13"/>
      <c r="E2" s="9">
        <v>5</v>
      </c>
      <c r="F2" s="9">
        <v>4</v>
      </c>
      <c r="G2" s="9">
        <v>3</v>
      </c>
      <c r="H2" s="9">
        <v>2</v>
      </c>
      <c r="I2" s="9">
        <v>1</v>
      </c>
    </row>
    <row r="3" spans="2:9" x14ac:dyDescent="0.2">
      <c r="B3" s="17" t="s">
        <v>120</v>
      </c>
      <c r="C3" s="3"/>
      <c r="E3" s="10" t="s">
        <v>106</v>
      </c>
      <c r="F3" s="10" t="s">
        <v>107</v>
      </c>
      <c r="G3" s="10" t="s">
        <v>135</v>
      </c>
      <c r="H3" s="10" t="s">
        <v>104</v>
      </c>
      <c r="I3" s="10" t="s">
        <v>105</v>
      </c>
    </row>
    <row r="4" spans="2:9" x14ac:dyDescent="0.2">
      <c r="B4" s="3">
        <v>4</v>
      </c>
      <c r="C4" s="18">
        <v>3</v>
      </c>
      <c r="E4" s="11">
        <f>28-F4-G4</f>
        <v>12</v>
      </c>
      <c r="F4" s="11">
        <v>13</v>
      </c>
      <c r="G4" s="11">
        <v>3</v>
      </c>
      <c r="H4" s="11">
        <v>0</v>
      </c>
      <c r="I4" s="11">
        <v>0</v>
      </c>
    </row>
    <row r="5" spans="2:9" x14ac:dyDescent="0.2">
      <c r="B5" s="3">
        <v>5</v>
      </c>
      <c r="C5" s="18">
        <v>3</v>
      </c>
      <c r="E5" s="19">
        <f>E4/28*100</f>
        <v>42.857142857142854</v>
      </c>
      <c r="F5" s="19">
        <f t="shared" ref="F5:I5" si="0">F4/28*100</f>
        <v>46.428571428571431</v>
      </c>
      <c r="G5" s="19">
        <f t="shared" si="0"/>
        <v>10.714285714285714</v>
      </c>
      <c r="H5" s="19">
        <f t="shared" si="0"/>
        <v>0</v>
      </c>
      <c r="I5" s="19">
        <f t="shared" si="0"/>
        <v>0</v>
      </c>
    </row>
    <row r="6" spans="2:9" x14ac:dyDescent="0.2">
      <c r="B6" s="3">
        <v>4</v>
      </c>
      <c r="C6" s="18">
        <v>3</v>
      </c>
      <c r="F6">
        <f>SUM(E4:F4)</f>
        <v>25</v>
      </c>
    </row>
    <row r="7" spans="2:9" x14ac:dyDescent="0.2">
      <c r="B7" s="3">
        <v>5</v>
      </c>
      <c r="C7" s="18">
        <v>4</v>
      </c>
    </row>
    <row r="8" spans="2:9" x14ac:dyDescent="0.2">
      <c r="B8" s="3">
        <v>3</v>
      </c>
      <c r="C8" s="18">
        <v>4</v>
      </c>
    </row>
    <row r="9" spans="2:9" x14ac:dyDescent="0.2">
      <c r="B9" s="3">
        <v>5</v>
      </c>
      <c r="C9" s="18">
        <v>4</v>
      </c>
    </row>
    <row r="10" spans="2:9" x14ac:dyDescent="0.2">
      <c r="B10" s="3">
        <v>4</v>
      </c>
      <c r="C10" s="18">
        <v>4</v>
      </c>
    </row>
    <row r="11" spans="2:9" x14ac:dyDescent="0.2">
      <c r="B11" s="3">
        <v>4</v>
      </c>
      <c r="C11" s="18">
        <v>4</v>
      </c>
    </row>
    <row r="12" spans="2:9" x14ac:dyDescent="0.2">
      <c r="B12" s="3">
        <v>4</v>
      </c>
      <c r="C12" s="18">
        <v>4</v>
      </c>
    </row>
    <row r="13" spans="2:9" x14ac:dyDescent="0.2">
      <c r="B13" s="3">
        <v>4</v>
      </c>
      <c r="C13" s="18">
        <v>4</v>
      </c>
    </row>
    <row r="14" spans="2:9" x14ac:dyDescent="0.2">
      <c r="B14" s="3">
        <v>5</v>
      </c>
      <c r="C14" s="18">
        <v>4</v>
      </c>
    </row>
    <row r="15" spans="2:9" x14ac:dyDescent="0.2">
      <c r="B15" s="3">
        <v>4</v>
      </c>
      <c r="C15" s="18">
        <v>4</v>
      </c>
    </row>
    <row r="16" spans="2:9" x14ac:dyDescent="0.2">
      <c r="B16" s="3">
        <v>4</v>
      </c>
      <c r="C16" s="18">
        <v>4</v>
      </c>
    </row>
    <row r="17" spans="2:3" x14ac:dyDescent="0.2">
      <c r="B17" s="3">
        <v>5</v>
      </c>
      <c r="C17" s="18">
        <v>4</v>
      </c>
    </row>
    <row r="18" spans="2:3" x14ac:dyDescent="0.2">
      <c r="B18" s="3">
        <v>5</v>
      </c>
      <c r="C18" s="18">
        <v>4</v>
      </c>
    </row>
    <row r="19" spans="2:3" x14ac:dyDescent="0.2">
      <c r="B19" s="3">
        <v>4</v>
      </c>
      <c r="C19" s="18">
        <v>4</v>
      </c>
    </row>
    <row r="20" spans="2:3" x14ac:dyDescent="0.2">
      <c r="B20" s="3">
        <v>4</v>
      </c>
      <c r="C20" s="18">
        <v>5</v>
      </c>
    </row>
    <row r="21" spans="2:3" x14ac:dyDescent="0.2">
      <c r="B21" s="3">
        <v>5</v>
      </c>
      <c r="C21" s="18">
        <v>5</v>
      </c>
    </row>
    <row r="22" spans="2:3" x14ac:dyDescent="0.2">
      <c r="B22" s="3">
        <v>4</v>
      </c>
      <c r="C22" s="18">
        <v>5</v>
      </c>
    </row>
    <row r="23" spans="2:3" x14ac:dyDescent="0.2">
      <c r="B23" s="3">
        <v>5</v>
      </c>
      <c r="C23" s="18">
        <v>5</v>
      </c>
    </row>
    <row r="24" spans="2:3" x14ac:dyDescent="0.2">
      <c r="B24" s="3">
        <v>4</v>
      </c>
      <c r="C24" s="18">
        <v>5</v>
      </c>
    </row>
    <row r="25" spans="2:3" x14ac:dyDescent="0.2">
      <c r="B25" s="3">
        <v>5</v>
      </c>
      <c r="C25" s="18">
        <v>5</v>
      </c>
    </row>
    <row r="26" spans="2:3" x14ac:dyDescent="0.2">
      <c r="B26" s="3">
        <v>5</v>
      </c>
      <c r="C26" s="18">
        <v>5</v>
      </c>
    </row>
    <row r="27" spans="2:3" x14ac:dyDescent="0.2">
      <c r="B27" s="3">
        <v>3</v>
      </c>
      <c r="C27" s="18">
        <v>5</v>
      </c>
    </row>
    <row r="28" spans="2:3" x14ac:dyDescent="0.2">
      <c r="B28" s="3">
        <v>5</v>
      </c>
      <c r="C28" s="18">
        <v>5</v>
      </c>
    </row>
    <row r="29" spans="2:3" x14ac:dyDescent="0.2">
      <c r="B29" s="3">
        <v>4</v>
      </c>
      <c r="C29" s="18">
        <v>5</v>
      </c>
    </row>
    <row r="30" spans="2:3" x14ac:dyDescent="0.2">
      <c r="B30" s="3">
        <v>3</v>
      </c>
      <c r="C30" s="18">
        <v>5</v>
      </c>
    </row>
    <row r="31" spans="2:3" x14ac:dyDescent="0.2">
      <c r="B31" s="3">
        <v>5</v>
      </c>
      <c r="C31" s="18">
        <v>5</v>
      </c>
    </row>
    <row r="32" spans="2:3" x14ac:dyDescent="0.2">
      <c r="B32" s="4">
        <f t="shared" ref="B32" si="1">SUM(B4:B31)/28</f>
        <v>4.3214285714285712</v>
      </c>
    </row>
  </sheetData>
  <sortState ref="C4:C31">
    <sortCondition ref="C4"/>
  </sortState>
  <pageMargins left="0.7" right="0.7" top="0.75" bottom="0.75" header="0.3" footer="0.3"/>
  <pageSetup orientation="portrait" horizontalDpi="4294967292"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topLeftCell="A7" workbookViewId="0">
      <selection activeCell="C8" sqref="C8:C31"/>
    </sheetView>
  </sheetViews>
  <sheetFormatPr defaultRowHeight="12.75" x14ac:dyDescent="0.2"/>
  <cols>
    <col min="4" max="4" width="14.42578125" customWidth="1"/>
    <col min="5" max="5" width="18.42578125" customWidth="1"/>
    <col min="6" max="6" width="12.140625" customWidth="1"/>
    <col min="8" max="8" width="12.140625" customWidth="1"/>
    <col min="9" max="9" width="17.5703125" customWidth="1"/>
  </cols>
  <sheetData>
    <row r="1" spans="2:9" x14ac:dyDescent="0.2">
      <c r="E1" s="12">
        <v>1</v>
      </c>
      <c r="F1" s="12">
        <v>0.8</v>
      </c>
      <c r="G1" s="12">
        <v>0.6</v>
      </c>
      <c r="H1" s="12">
        <v>0.4</v>
      </c>
      <c r="I1" s="12">
        <v>0.2</v>
      </c>
    </row>
    <row r="2" spans="2:9" x14ac:dyDescent="0.2">
      <c r="B2" s="14" t="s">
        <v>129</v>
      </c>
      <c r="C2" s="13"/>
      <c r="D2" s="13"/>
      <c r="E2" s="9">
        <v>5</v>
      </c>
      <c r="F2" s="9">
        <v>4</v>
      </c>
      <c r="G2" s="9">
        <v>3</v>
      </c>
      <c r="H2" s="9">
        <v>2</v>
      </c>
      <c r="I2" s="9">
        <v>1</v>
      </c>
    </row>
    <row r="3" spans="2:9" x14ac:dyDescent="0.2">
      <c r="B3" s="14" t="s">
        <v>121</v>
      </c>
      <c r="C3" s="3"/>
      <c r="E3" s="10" t="s">
        <v>106</v>
      </c>
      <c r="F3" s="10" t="s">
        <v>107</v>
      </c>
      <c r="G3" s="10" t="s">
        <v>135</v>
      </c>
      <c r="H3" s="10" t="s">
        <v>104</v>
      </c>
      <c r="I3" s="10" t="s">
        <v>105</v>
      </c>
    </row>
    <row r="4" spans="2:9" x14ac:dyDescent="0.2">
      <c r="B4" s="3">
        <v>4</v>
      </c>
      <c r="C4" s="3">
        <v>3</v>
      </c>
      <c r="E4" s="11">
        <f>28-F4-G4</f>
        <v>14</v>
      </c>
      <c r="F4" s="11">
        <v>10</v>
      </c>
      <c r="G4" s="11">
        <v>4</v>
      </c>
      <c r="H4" s="11">
        <v>0</v>
      </c>
      <c r="I4" s="11">
        <v>0</v>
      </c>
    </row>
    <row r="5" spans="2:9" x14ac:dyDescent="0.2">
      <c r="B5" s="3">
        <v>5</v>
      </c>
      <c r="C5" s="3">
        <v>3</v>
      </c>
      <c r="E5" s="19">
        <f>E4/28*100</f>
        <v>50</v>
      </c>
      <c r="F5" s="19">
        <f t="shared" ref="F5:I5" si="0">F4/28*100</f>
        <v>35.714285714285715</v>
      </c>
      <c r="G5" s="19">
        <f t="shared" si="0"/>
        <v>14.285714285714285</v>
      </c>
      <c r="H5" s="19">
        <f t="shared" si="0"/>
        <v>0</v>
      </c>
      <c r="I5" s="19">
        <f t="shared" si="0"/>
        <v>0</v>
      </c>
    </row>
    <row r="6" spans="2:9" x14ac:dyDescent="0.2">
      <c r="B6" s="3">
        <v>3</v>
      </c>
      <c r="C6" s="3">
        <v>3</v>
      </c>
      <c r="F6">
        <f>SUM(E4:F4)</f>
        <v>24</v>
      </c>
    </row>
    <row r="7" spans="2:9" x14ac:dyDescent="0.2">
      <c r="B7" s="3">
        <v>5</v>
      </c>
      <c r="C7" s="3">
        <v>3</v>
      </c>
    </row>
    <row r="8" spans="2:9" x14ac:dyDescent="0.2">
      <c r="B8" s="3">
        <v>3</v>
      </c>
      <c r="C8" s="3">
        <v>4</v>
      </c>
    </row>
    <row r="9" spans="2:9" x14ac:dyDescent="0.2">
      <c r="B9" s="3">
        <v>4</v>
      </c>
      <c r="C9" s="3">
        <v>4</v>
      </c>
    </row>
    <row r="10" spans="2:9" x14ac:dyDescent="0.2">
      <c r="B10" s="3">
        <v>4</v>
      </c>
      <c r="C10" s="3">
        <v>4</v>
      </c>
    </row>
    <row r="11" spans="2:9" x14ac:dyDescent="0.2">
      <c r="B11" s="3">
        <v>5</v>
      </c>
      <c r="C11" s="3">
        <v>4</v>
      </c>
    </row>
    <row r="12" spans="2:9" x14ac:dyDescent="0.2">
      <c r="B12" s="3">
        <v>5</v>
      </c>
      <c r="C12" s="3">
        <v>4</v>
      </c>
    </row>
    <row r="13" spans="2:9" x14ac:dyDescent="0.2">
      <c r="B13" s="3">
        <v>5</v>
      </c>
      <c r="C13" s="3">
        <v>4</v>
      </c>
    </row>
    <row r="14" spans="2:9" x14ac:dyDescent="0.2">
      <c r="B14" s="3">
        <v>5</v>
      </c>
      <c r="C14" s="3">
        <v>4</v>
      </c>
    </row>
    <row r="15" spans="2:9" x14ac:dyDescent="0.2">
      <c r="B15" s="3">
        <v>4</v>
      </c>
      <c r="C15" s="3">
        <v>4</v>
      </c>
    </row>
    <row r="16" spans="2:9" x14ac:dyDescent="0.2">
      <c r="B16" s="3">
        <v>4</v>
      </c>
      <c r="C16" s="3">
        <v>4</v>
      </c>
    </row>
    <row r="17" spans="2:3" x14ac:dyDescent="0.2">
      <c r="B17" s="3">
        <v>4</v>
      </c>
      <c r="C17" s="3">
        <v>4</v>
      </c>
    </row>
    <row r="18" spans="2:3" x14ac:dyDescent="0.2">
      <c r="B18" s="3">
        <v>5</v>
      </c>
      <c r="C18" s="3">
        <v>5</v>
      </c>
    </row>
    <row r="19" spans="2:3" x14ac:dyDescent="0.2">
      <c r="B19" s="3">
        <v>5</v>
      </c>
      <c r="C19" s="3">
        <v>5</v>
      </c>
    </row>
    <row r="20" spans="2:3" x14ac:dyDescent="0.2">
      <c r="B20" s="3">
        <v>4</v>
      </c>
      <c r="C20" s="3">
        <v>5</v>
      </c>
    </row>
    <row r="21" spans="2:3" x14ac:dyDescent="0.2">
      <c r="B21" s="3">
        <v>5</v>
      </c>
      <c r="C21" s="3">
        <v>5</v>
      </c>
    </row>
    <row r="22" spans="2:3" x14ac:dyDescent="0.2">
      <c r="B22" s="3">
        <v>4</v>
      </c>
      <c r="C22" s="3">
        <v>5</v>
      </c>
    </row>
    <row r="23" spans="2:3" x14ac:dyDescent="0.2">
      <c r="B23" s="3">
        <v>5</v>
      </c>
      <c r="C23" s="3">
        <v>5</v>
      </c>
    </row>
    <row r="24" spans="2:3" x14ac:dyDescent="0.2">
      <c r="B24" s="3">
        <v>4</v>
      </c>
      <c r="C24" s="3">
        <v>5</v>
      </c>
    </row>
    <row r="25" spans="2:3" x14ac:dyDescent="0.2">
      <c r="B25" s="3">
        <v>5</v>
      </c>
      <c r="C25" s="3">
        <v>5</v>
      </c>
    </row>
    <row r="26" spans="2:3" x14ac:dyDescent="0.2">
      <c r="B26" s="3">
        <v>5</v>
      </c>
      <c r="C26" s="3">
        <v>5</v>
      </c>
    </row>
    <row r="27" spans="2:3" x14ac:dyDescent="0.2">
      <c r="B27" s="3">
        <v>3</v>
      </c>
      <c r="C27" s="3">
        <v>5</v>
      </c>
    </row>
    <row r="28" spans="2:3" x14ac:dyDescent="0.2">
      <c r="B28" s="3">
        <v>5</v>
      </c>
      <c r="C28" s="3">
        <v>5</v>
      </c>
    </row>
    <row r="29" spans="2:3" x14ac:dyDescent="0.2">
      <c r="B29" s="3">
        <v>4</v>
      </c>
      <c r="C29" s="3">
        <v>5</v>
      </c>
    </row>
    <row r="30" spans="2:3" x14ac:dyDescent="0.2">
      <c r="B30" s="3">
        <v>3</v>
      </c>
      <c r="C30" s="3">
        <v>5</v>
      </c>
    </row>
    <row r="31" spans="2:3" x14ac:dyDescent="0.2">
      <c r="B31" s="3">
        <v>5</v>
      </c>
      <c r="C31" s="3">
        <v>5</v>
      </c>
    </row>
    <row r="32" spans="2:3" x14ac:dyDescent="0.2">
      <c r="B32" s="4">
        <f t="shared" ref="B32" si="1">SUM(B4:B31)/28</f>
        <v>4.3571428571428568</v>
      </c>
    </row>
  </sheetData>
  <sortState ref="C4:C31">
    <sortCondition ref="C4"/>
  </sortState>
  <pageMargins left="0.7" right="0.7" top="0.75" bottom="0.75" header="0.3" footer="0.3"/>
  <pageSetup orientation="portrait" horizontalDpi="4294967292"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workbookViewId="0">
      <selection activeCell="E5" sqref="E5:I5"/>
    </sheetView>
  </sheetViews>
  <sheetFormatPr defaultRowHeight="12.75" x14ac:dyDescent="0.2"/>
  <cols>
    <col min="4" max="4" width="14.42578125" customWidth="1"/>
    <col min="5" max="5" width="18.42578125" customWidth="1"/>
    <col min="6" max="6" width="12.140625" customWidth="1"/>
    <col min="8" max="8" width="12.140625" customWidth="1"/>
    <col min="9" max="9" width="17.5703125" customWidth="1"/>
  </cols>
  <sheetData>
    <row r="1" spans="2:9" x14ac:dyDescent="0.2">
      <c r="E1" s="12">
        <v>1</v>
      </c>
      <c r="F1" s="12">
        <v>0.8</v>
      </c>
      <c r="G1" s="12">
        <v>0.6</v>
      </c>
      <c r="H1" s="12">
        <v>0.4</v>
      </c>
      <c r="I1" s="12">
        <v>0.2</v>
      </c>
    </row>
    <row r="2" spans="2:9" x14ac:dyDescent="0.2">
      <c r="B2" s="14" t="s">
        <v>130</v>
      </c>
      <c r="C2" s="13"/>
      <c r="D2" s="13"/>
      <c r="E2" s="9">
        <v>5</v>
      </c>
      <c r="F2" s="9">
        <v>4</v>
      </c>
      <c r="G2" s="9">
        <v>3</v>
      </c>
      <c r="H2" s="9">
        <v>2</v>
      </c>
      <c r="I2" s="9">
        <v>1</v>
      </c>
    </row>
    <row r="3" spans="2:9" x14ac:dyDescent="0.2">
      <c r="B3" s="17" t="s">
        <v>122</v>
      </c>
      <c r="C3" s="3"/>
      <c r="E3" s="10" t="s">
        <v>106</v>
      </c>
      <c r="F3" s="10" t="s">
        <v>107</v>
      </c>
      <c r="G3" s="10" t="s">
        <v>135</v>
      </c>
      <c r="H3" s="10" t="s">
        <v>104</v>
      </c>
      <c r="I3" s="10" t="s">
        <v>105</v>
      </c>
    </row>
    <row r="4" spans="2:9" x14ac:dyDescent="0.2">
      <c r="B4" s="3">
        <v>4</v>
      </c>
      <c r="C4" s="3">
        <v>3</v>
      </c>
      <c r="E4" s="11">
        <f>28-F4-G4</f>
        <v>11</v>
      </c>
      <c r="F4" s="11">
        <v>12</v>
      </c>
      <c r="G4" s="11">
        <v>5</v>
      </c>
      <c r="H4" s="11">
        <v>0</v>
      </c>
      <c r="I4" s="11">
        <v>0</v>
      </c>
    </row>
    <row r="5" spans="2:9" x14ac:dyDescent="0.2">
      <c r="B5" s="3">
        <v>5</v>
      </c>
      <c r="C5" s="3">
        <v>3</v>
      </c>
      <c r="E5" s="19">
        <f>E4/28*100</f>
        <v>39.285714285714285</v>
      </c>
      <c r="F5" s="19">
        <f t="shared" ref="F5:I5" si="0">F4/28*100</f>
        <v>42.857142857142854</v>
      </c>
      <c r="G5" s="19">
        <f t="shared" si="0"/>
        <v>17.857142857142858</v>
      </c>
      <c r="H5" s="19">
        <f t="shared" si="0"/>
        <v>0</v>
      </c>
      <c r="I5" s="19">
        <f t="shared" si="0"/>
        <v>0</v>
      </c>
    </row>
    <row r="6" spans="2:9" x14ac:dyDescent="0.2">
      <c r="B6" s="3">
        <v>3</v>
      </c>
      <c r="C6" s="3">
        <v>3</v>
      </c>
      <c r="F6">
        <f>SUM(E4:F4)</f>
        <v>23</v>
      </c>
    </row>
    <row r="7" spans="2:9" x14ac:dyDescent="0.2">
      <c r="B7" s="3">
        <v>5</v>
      </c>
      <c r="C7" s="3">
        <v>3</v>
      </c>
    </row>
    <row r="8" spans="2:9" x14ac:dyDescent="0.2">
      <c r="B8" s="3">
        <v>3</v>
      </c>
      <c r="C8" s="3">
        <v>3</v>
      </c>
    </row>
    <row r="9" spans="2:9" x14ac:dyDescent="0.2">
      <c r="B9" s="3">
        <v>4</v>
      </c>
      <c r="C9" s="3">
        <v>4</v>
      </c>
    </row>
    <row r="10" spans="2:9" x14ac:dyDescent="0.2">
      <c r="B10" s="3">
        <v>3</v>
      </c>
      <c r="C10" s="3">
        <v>4</v>
      </c>
    </row>
    <row r="11" spans="2:9" x14ac:dyDescent="0.2">
      <c r="B11" s="3">
        <v>5</v>
      </c>
      <c r="C11" s="3">
        <v>4</v>
      </c>
    </row>
    <row r="12" spans="2:9" x14ac:dyDescent="0.2">
      <c r="B12" s="3">
        <v>4</v>
      </c>
      <c r="C12" s="3">
        <v>4</v>
      </c>
    </row>
    <row r="13" spans="2:9" x14ac:dyDescent="0.2">
      <c r="B13" s="3">
        <v>5</v>
      </c>
      <c r="C13" s="3">
        <v>4</v>
      </c>
    </row>
    <row r="14" spans="2:9" x14ac:dyDescent="0.2">
      <c r="B14" s="3">
        <v>5</v>
      </c>
      <c r="C14" s="3">
        <v>4</v>
      </c>
    </row>
    <row r="15" spans="2:9" x14ac:dyDescent="0.2">
      <c r="B15" s="3">
        <v>4</v>
      </c>
      <c r="C15" s="3">
        <v>4</v>
      </c>
    </row>
    <row r="16" spans="2:9" x14ac:dyDescent="0.2">
      <c r="B16" s="3">
        <v>4</v>
      </c>
      <c r="C16" s="3">
        <v>4</v>
      </c>
    </row>
    <row r="17" spans="2:3" x14ac:dyDescent="0.2">
      <c r="B17" s="3">
        <v>4</v>
      </c>
      <c r="C17" s="3">
        <v>4</v>
      </c>
    </row>
    <row r="18" spans="2:3" x14ac:dyDescent="0.2">
      <c r="B18" s="3">
        <v>4</v>
      </c>
      <c r="C18" s="3">
        <v>4</v>
      </c>
    </row>
    <row r="19" spans="2:3" x14ac:dyDescent="0.2">
      <c r="B19" s="3">
        <v>5</v>
      </c>
      <c r="C19" s="3">
        <v>4</v>
      </c>
    </row>
    <row r="20" spans="2:3" x14ac:dyDescent="0.2">
      <c r="B20" s="3">
        <v>4</v>
      </c>
      <c r="C20" s="3">
        <v>4</v>
      </c>
    </row>
    <row r="21" spans="2:3" x14ac:dyDescent="0.2">
      <c r="B21" s="3">
        <v>5</v>
      </c>
      <c r="C21" s="3">
        <v>5</v>
      </c>
    </row>
    <row r="22" spans="2:3" x14ac:dyDescent="0.2">
      <c r="B22" s="3">
        <v>4</v>
      </c>
      <c r="C22" s="3">
        <v>5</v>
      </c>
    </row>
    <row r="23" spans="2:3" x14ac:dyDescent="0.2">
      <c r="B23" s="3">
        <v>5</v>
      </c>
      <c r="C23" s="3">
        <v>5</v>
      </c>
    </row>
    <row r="24" spans="2:3" x14ac:dyDescent="0.2">
      <c r="B24" s="3">
        <v>4</v>
      </c>
      <c r="C24" s="3">
        <v>5</v>
      </c>
    </row>
    <row r="25" spans="2:3" x14ac:dyDescent="0.2">
      <c r="B25" s="3">
        <v>4</v>
      </c>
      <c r="C25" s="3">
        <v>5</v>
      </c>
    </row>
    <row r="26" spans="2:3" x14ac:dyDescent="0.2">
      <c r="B26" s="3">
        <v>5</v>
      </c>
      <c r="C26" s="3">
        <v>5</v>
      </c>
    </row>
    <row r="27" spans="2:3" x14ac:dyDescent="0.2">
      <c r="B27" s="3">
        <v>3</v>
      </c>
      <c r="C27" s="3">
        <v>5</v>
      </c>
    </row>
    <row r="28" spans="2:3" x14ac:dyDescent="0.2">
      <c r="B28" s="3">
        <v>5</v>
      </c>
      <c r="C28" s="3">
        <v>5</v>
      </c>
    </row>
    <row r="29" spans="2:3" x14ac:dyDescent="0.2">
      <c r="B29" s="3">
        <v>4</v>
      </c>
      <c r="C29" s="3">
        <v>5</v>
      </c>
    </row>
    <row r="30" spans="2:3" x14ac:dyDescent="0.2">
      <c r="B30" s="3">
        <v>3</v>
      </c>
      <c r="C30" s="3">
        <v>5</v>
      </c>
    </row>
    <row r="31" spans="2:3" x14ac:dyDescent="0.2">
      <c r="B31" s="3">
        <v>5</v>
      </c>
      <c r="C31" s="3">
        <v>5</v>
      </c>
    </row>
    <row r="32" spans="2:3" x14ac:dyDescent="0.2">
      <c r="B32" s="4">
        <f>SUM(B4:B31)/28</f>
        <v>4.2142857142857144</v>
      </c>
      <c r="C32" s="4"/>
    </row>
  </sheetData>
  <sortState ref="C4:C31">
    <sortCondition ref="C4"/>
  </sortState>
  <pageMargins left="0.7" right="0.7" top="0.75" bottom="0.75" header="0.3" footer="0.3"/>
  <pageSetup orientation="portrait" horizontalDpi="4294967292"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topLeftCell="A7" workbookViewId="0">
      <selection activeCell="C10" sqref="C10:C31"/>
    </sheetView>
  </sheetViews>
  <sheetFormatPr defaultRowHeight="12.75" x14ac:dyDescent="0.2"/>
  <cols>
    <col min="4" max="4" width="14.42578125" customWidth="1"/>
    <col min="5" max="5" width="18.42578125" customWidth="1"/>
    <col min="6" max="6" width="12.140625" customWidth="1"/>
    <col min="8" max="8" width="12.140625" customWidth="1"/>
    <col min="9" max="9" width="17.5703125" customWidth="1"/>
  </cols>
  <sheetData>
    <row r="1" spans="2:9" x14ac:dyDescent="0.2">
      <c r="E1" s="12">
        <v>1</v>
      </c>
      <c r="F1" s="12">
        <v>0.8</v>
      </c>
      <c r="G1" s="12">
        <v>0.6</v>
      </c>
      <c r="H1" s="12">
        <v>0.4</v>
      </c>
      <c r="I1" s="12">
        <v>0.2</v>
      </c>
    </row>
    <row r="2" spans="2:9" x14ac:dyDescent="0.2">
      <c r="B2" s="14" t="s">
        <v>139</v>
      </c>
      <c r="C2" s="13"/>
      <c r="D2" s="13"/>
      <c r="E2" s="9">
        <v>5</v>
      </c>
      <c r="F2" s="9">
        <v>4</v>
      </c>
      <c r="G2" s="9">
        <v>3</v>
      </c>
      <c r="H2" s="9">
        <v>2</v>
      </c>
      <c r="I2" s="9">
        <v>1</v>
      </c>
    </row>
    <row r="3" spans="2:9" x14ac:dyDescent="0.2">
      <c r="B3" s="14" t="s">
        <v>123</v>
      </c>
      <c r="C3" s="3"/>
      <c r="E3" s="10" t="s">
        <v>106</v>
      </c>
      <c r="F3" s="10" t="s">
        <v>107</v>
      </c>
      <c r="G3" s="10" t="s">
        <v>135</v>
      </c>
      <c r="H3" s="10" t="s">
        <v>104</v>
      </c>
      <c r="I3" s="10" t="s">
        <v>105</v>
      </c>
    </row>
    <row r="4" spans="2:9" x14ac:dyDescent="0.2">
      <c r="B4" s="3">
        <v>4</v>
      </c>
      <c r="C4" s="3">
        <v>3</v>
      </c>
      <c r="E4" s="11">
        <f>28-F4-G4</f>
        <v>13</v>
      </c>
      <c r="F4" s="11">
        <v>9</v>
      </c>
      <c r="G4" s="11">
        <v>6</v>
      </c>
      <c r="H4" s="11">
        <v>0</v>
      </c>
      <c r="I4" s="11">
        <v>0</v>
      </c>
    </row>
    <row r="5" spans="2:9" x14ac:dyDescent="0.2">
      <c r="B5" s="3">
        <v>5</v>
      </c>
      <c r="C5" s="3">
        <v>3</v>
      </c>
      <c r="E5" s="19">
        <f>E4/28*100</f>
        <v>46.428571428571431</v>
      </c>
      <c r="F5" s="19">
        <f t="shared" ref="F5:I5" si="0">F4/28*100</f>
        <v>32.142857142857146</v>
      </c>
      <c r="G5" s="19">
        <f t="shared" si="0"/>
        <v>21.428571428571427</v>
      </c>
      <c r="H5" s="19">
        <f t="shared" si="0"/>
        <v>0</v>
      </c>
      <c r="I5" s="19">
        <f t="shared" si="0"/>
        <v>0</v>
      </c>
    </row>
    <row r="6" spans="2:9" x14ac:dyDescent="0.2">
      <c r="B6" s="3">
        <v>3</v>
      </c>
      <c r="C6" s="3">
        <v>3</v>
      </c>
      <c r="F6">
        <f>22</f>
        <v>22</v>
      </c>
    </row>
    <row r="7" spans="2:9" x14ac:dyDescent="0.2">
      <c r="B7" s="3">
        <v>5</v>
      </c>
      <c r="C7" s="3">
        <v>3</v>
      </c>
    </row>
    <row r="8" spans="2:9" x14ac:dyDescent="0.2">
      <c r="B8" s="3">
        <v>3</v>
      </c>
      <c r="C8" s="3">
        <v>3</v>
      </c>
    </row>
    <row r="9" spans="2:9" x14ac:dyDescent="0.2">
      <c r="B9" s="3">
        <v>4</v>
      </c>
      <c r="C9" s="3">
        <v>3</v>
      </c>
    </row>
    <row r="10" spans="2:9" x14ac:dyDescent="0.2">
      <c r="B10" s="3">
        <v>3</v>
      </c>
      <c r="C10" s="3">
        <v>4</v>
      </c>
    </row>
    <row r="11" spans="2:9" x14ac:dyDescent="0.2">
      <c r="B11" s="3">
        <v>5</v>
      </c>
      <c r="C11" s="3">
        <v>4</v>
      </c>
    </row>
    <row r="12" spans="2:9" x14ac:dyDescent="0.2">
      <c r="B12" s="3">
        <v>5</v>
      </c>
      <c r="C12" s="3">
        <v>4</v>
      </c>
    </row>
    <row r="13" spans="2:9" x14ac:dyDescent="0.2">
      <c r="B13" s="3">
        <v>4</v>
      </c>
      <c r="C13" s="3">
        <v>4</v>
      </c>
    </row>
    <row r="14" spans="2:9" x14ac:dyDescent="0.2">
      <c r="B14" s="3">
        <v>5</v>
      </c>
      <c r="C14" s="3">
        <v>4</v>
      </c>
    </row>
    <row r="15" spans="2:9" x14ac:dyDescent="0.2">
      <c r="B15" s="3">
        <v>5</v>
      </c>
      <c r="C15" s="3">
        <v>4</v>
      </c>
    </row>
    <row r="16" spans="2:9" x14ac:dyDescent="0.2">
      <c r="B16" s="3">
        <v>5</v>
      </c>
      <c r="C16" s="3">
        <v>4</v>
      </c>
    </row>
    <row r="17" spans="2:3" x14ac:dyDescent="0.2">
      <c r="B17" s="3">
        <v>4</v>
      </c>
      <c r="C17" s="3">
        <v>4</v>
      </c>
    </row>
    <row r="18" spans="2:3" x14ac:dyDescent="0.2">
      <c r="B18" s="3">
        <v>4</v>
      </c>
      <c r="C18" s="3">
        <v>4</v>
      </c>
    </row>
    <row r="19" spans="2:3" x14ac:dyDescent="0.2">
      <c r="B19" s="3">
        <v>5</v>
      </c>
      <c r="C19" s="3">
        <v>5</v>
      </c>
    </row>
    <row r="20" spans="2:3" x14ac:dyDescent="0.2">
      <c r="B20" s="3">
        <v>4</v>
      </c>
      <c r="C20" s="3">
        <v>5</v>
      </c>
    </row>
    <row r="21" spans="2:3" x14ac:dyDescent="0.2">
      <c r="B21" s="3">
        <v>5</v>
      </c>
      <c r="C21" s="3">
        <v>5</v>
      </c>
    </row>
    <row r="22" spans="2:3" x14ac:dyDescent="0.2">
      <c r="B22" s="3">
        <v>4</v>
      </c>
      <c r="C22" s="3">
        <v>5</v>
      </c>
    </row>
    <row r="23" spans="2:3" x14ac:dyDescent="0.2">
      <c r="B23" s="3">
        <v>5</v>
      </c>
      <c r="C23" s="3">
        <v>5</v>
      </c>
    </row>
    <row r="24" spans="2:3" x14ac:dyDescent="0.2">
      <c r="B24" s="3">
        <v>4</v>
      </c>
      <c r="C24" s="3">
        <v>5</v>
      </c>
    </row>
    <row r="25" spans="2:3" x14ac:dyDescent="0.2">
      <c r="B25" s="3">
        <v>4</v>
      </c>
      <c r="C25" s="3">
        <v>5</v>
      </c>
    </row>
    <row r="26" spans="2:3" x14ac:dyDescent="0.2">
      <c r="B26" s="3">
        <v>5</v>
      </c>
      <c r="C26" s="3">
        <v>5</v>
      </c>
    </row>
    <row r="27" spans="2:3" x14ac:dyDescent="0.2">
      <c r="B27" s="3">
        <v>3</v>
      </c>
      <c r="C27" s="3">
        <v>5</v>
      </c>
    </row>
    <row r="28" spans="2:3" x14ac:dyDescent="0.2">
      <c r="B28" s="3">
        <v>5</v>
      </c>
      <c r="C28" s="3">
        <v>5</v>
      </c>
    </row>
    <row r="29" spans="2:3" x14ac:dyDescent="0.2">
      <c r="B29" s="3">
        <v>3</v>
      </c>
      <c r="C29" s="3">
        <v>5</v>
      </c>
    </row>
    <row r="30" spans="2:3" x14ac:dyDescent="0.2">
      <c r="B30" s="3">
        <v>3</v>
      </c>
      <c r="C30" s="3">
        <v>5</v>
      </c>
    </row>
    <row r="31" spans="2:3" x14ac:dyDescent="0.2">
      <c r="B31" s="3">
        <v>5</v>
      </c>
      <c r="C31" s="3">
        <v>5</v>
      </c>
    </row>
    <row r="32" spans="2:3" x14ac:dyDescent="0.2">
      <c r="B32" s="4">
        <f t="shared" ref="B32" si="1">SUM(B4:B31)/28</f>
        <v>4.25</v>
      </c>
    </row>
  </sheetData>
  <sortState ref="C4:C31">
    <sortCondition ref="C4"/>
  </sortState>
  <pageMargins left="0.7" right="0.7" top="0.75" bottom="0.75" header="0.3" footer="0.3"/>
  <pageSetup orientation="portrait" horizontalDpi="4294967292"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topLeftCell="A8" workbookViewId="0">
      <selection activeCell="C10" sqref="C10:C31"/>
    </sheetView>
  </sheetViews>
  <sheetFormatPr defaultRowHeight="12.75" x14ac:dyDescent="0.2"/>
  <cols>
    <col min="4" max="4" width="14.42578125" customWidth="1"/>
    <col min="5" max="5" width="18.42578125" customWidth="1"/>
    <col min="6" max="6" width="12.140625" customWidth="1"/>
    <col min="8" max="8" width="12.140625" customWidth="1"/>
    <col min="9" max="9" width="17.5703125" customWidth="1"/>
  </cols>
  <sheetData>
    <row r="1" spans="2:9" x14ac:dyDescent="0.2">
      <c r="E1" s="12">
        <v>1</v>
      </c>
      <c r="F1" s="12">
        <v>0.8</v>
      </c>
      <c r="G1" s="12">
        <v>0.6</v>
      </c>
      <c r="H1" s="12">
        <v>0.4</v>
      </c>
      <c r="I1" s="12">
        <v>0.2</v>
      </c>
    </row>
    <row r="2" spans="2:9" x14ac:dyDescent="0.2">
      <c r="B2" s="14" t="s">
        <v>140</v>
      </c>
      <c r="C2" s="13"/>
      <c r="D2" s="13"/>
      <c r="E2" s="9">
        <v>5</v>
      </c>
      <c r="F2" s="9">
        <v>4</v>
      </c>
      <c r="G2" s="9">
        <v>3</v>
      </c>
      <c r="H2" s="9">
        <v>2</v>
      </c>
      <c r="I2" s="9">
        <v>1</v>
      </c>
    </row>
    <row r="3" spans="2:9" x14ac:dyDescent="0.2">
      <c r="B3" s="14" t="s">
        <v>124</v>
      </c>
      <c r="C3" s="3"/>
      <c r="E3" s="10" t="s">
        <v>106</v>
      </c>
      <c r="F3" s="10" t="s">
        <v>107</v>
      </c>
      <c r="G3" s="10" t="s">
        <v>135</v>
      </c>
      <c r="H3" s="10" t="s">
        <v>104</v>
      </c>
      <c r="I3" s="10" t="s">
        <v>105</v>
      </c>
    </row>
    <row r="4" spans="2:9" x14ac:dyDescent="0.2">
      <c r="B4" s="3">
        <v>4</v>
      </c>
      <c r="C4" s="3">
        <v>3</v>
      </c>
      <c r="E4" s="11">
        <f>28-F4-G4</f>
        <v>12</v>
      </c>
      <c r="F4" s="11">
        <v>10</v>
      </c>
      <c r="G4" s="11">
        <v>6</v>
      </c>
      <c r="H4" s="11">
        <v>0</v>
      </c>
      <c r="I4" s="11">
        <v>0</v>
      </c>
    </row>
    <row r="5" spans="2:9" x14ac:dyDescent="0.2">
      <c r="B5" s="3">
        <v>5</v>
      </c>
      <c r="C5" s="3">
        <v>3</v>
      </c>
      <c r="E5" s="19">
        <f>E4/28*100</f>
        <v>42.857142857142854</v>
      </c>
      <c r="F5" s="19">
        <f t="shared" ref="F5:I5" si="0">F4/28*100</f>
        <v>35.714285714285715</v>
      </c>
      <c r="G5" s="19">
        <f t="shared" si="0"/>
        <v>21.428571428571427</v>
      </c>
      <c r="H5" s="19">
        <f t="shared" si="0"/>
        <v>0</v>
      </c>
      <c r="I5" s="19">
        <f t="shared" si="0"/>
        <v>0</v>
      </c>
    </row>
    <row r="6" spans="2:9" x14ac:dyDescent="0.2">
      <c r="B6" s="3">
        <v>3</v>
      </c>
      <c r="C6" s="3">
        <v>3</v>
      </c>
      <c r="F6">
        <v>22</v>
      </c>
    </row>
    <row r="7" spans="2:9" x14ac:dyDescent="0.2">
      <c r="B7" s="3">
        <v>5</v>
      </c>
      <c r="C7" s="3">
        <v>3</v>
      </c>
    </row>
    <row r="8" spans="2:9" x14ac:dyDescent="0.2">
      <c r="B8" s="3">
        <v>3</v>
      </c>
      <c r="C8" s="3">
        <v>3</v>
      </c>
    </row>
    <row r="9" spans="2:9" x14ac:dyDescent="0.2">
      <c r="B9" s="3">
        <v>5</v>
      </c>
      <c r="C9" s="3">
        <v>3</v>
      </c>
    </row>
    <row r="10" spans="2:9" x14ac:dyDescent="0.2">
      <c r="B10" s="3">
        <v>3</v>
      </c>
      <c r="C10" s="3">
        <v>4</v>
      </c>
    </row>
    <row r="11" spans="2:9" x14ac:dyDescent="0.2">
      <c r="B11" s="3">
        <v>5</v>
      </c>
      <c r="C11" s="3">
        <v>4</v>
      </c>
    </row>
    <row r="12" spans="2:9" x14ac:dyDescent="0.2">
      <c r="B12" s="3">
        <v>4</v>
      </c>
      <c r="C12" s="3">
        <v>4</v>
      </c>
    </row>
    <row r="13" spans="2:9" x14ac:dyDescent="0.2">
      <c r="B13" s="3">
        <v>5</v>
      </c>
      <c r="C13" s="3">
        <v>4</v>
      </c>
    </row>
    <row r="14" spans="2:9" x14ac:dyDescent="0.2">
      <c r="B14" s="3">
        <v>5</v>
      </c>
      <c r="C14" s="3">
        <v>4</v>
      </c>
    </row>
    <row r="15" spans="2:9" x14ac:dyDescent="0.2">
      <c r="B15" s="3">
        <v>5</v>
      </c>
      <c r="C15" s="3">
        <v>4</v>
      </c>
    </row>
    <row r="16" spans="2:9" x14ac:dyDescent="0.2">
      <c r="B16" s="3">
        <v>4</v>
      </c>
      <c r="C16" s="3">
        <v>4</v>
      </c>
    </row>
    <row r="17" spans="2:3" x14ac:dyDescent="0.2">
      <c r="B17" s="3">
        <v>4</v>
      </c>
      <c r="C17" s="3">
        <v>4</v>
      </c>
    </row>
    <row r="18" spans="2:3" x14ac:dyDescent="0.2">
      <c r="B18" s="3">
        <v>4</v>
      </c>
      <c r="C18" s="3">
        <v>4</v>
      </c>
    </row>
    <row r="19" spans="2:3" x14ac:dyDescent="0.2">
      <c r="B19" s="3">
        <v>5</v>
      </c>
      <c r="C19" s="3">
        <v>4</v>
      </c>
    </row>
    <row r="20" spans="2:3" x14ac:dyDescent="0.2">
      <c r="B20" s="3">
        <v>4</v>
      </c>
      <c r="C20" s="3">
        <v>5</v>
      </c>
    </row>
    <row r="21" spans="2:3" x14ac:dyDescent="0.2">
      <c r="B21" s="3">
        <v>5</v>
      </c>
      <c r="C21" s="3">
        <v>5</v>
      </c>
    </row>
    <row r="22" spans="2:3" x14ac:dyDescent="0.2">
      <c r="B22" s="3">
        <v>4</v>
      </c>
      <c r="C22" s="3">
        <v>5</v>
      </c>
    </row>
    <row r="23" spans="2:3" x14ac:dyDescent="0.2">
      <c r="B23" s="3">
        <v>4</v>
      </c>
      <c r="C23" s="3">
        <v>5</v>
      </c>
    </row>
    <row r="24" spans="2:3" x14ac:dyDescent="0.2">
      <c r="B24" s="3">
        <v>4</v>
      </c>
      <c r="C24" s="3">
        <v>5</v>
      </c>
    </row>
    <row r="25" spans="2:3" x14ac:dyDescent="0.2">
      <c r="B25" s="3">
        <v>4</v>
      </c>
      <c r="C25" s="3">
        <v>5</v>
      </c>
    </row>
    <row r="26" spans="2:3" x14ac:dyDescent="0.2">
      <c r="B26" s="3">
        <v>5</v>
      </c>
      <c r="C26" s="3">
        <v>5</v>
      </c>
    </row>
    <row r="27" spans="2:3" x14ac:dyDescent="0.2">
      <c r="B27" s="3">
        <v>3</v>
      </c>
      <c r="C27" s="3">
        <v>5</v>
      </c>
    </row>
    <row r="28" spans="2:3" x14ac:dyDescent="0.2">
      <c r="B28" s="3">
        <v>5</v>
      </c>
      <c r="C28" s="3">
        <v>5</v>
      </c>
    </row>
    <row r="29" spans="2:3" x14ac:dyDescent="0.2">
      <c r="B29" s="3">
        <v>3</v>
      </c>
      <c r="C29" s="3">
        <v>5</v>
      </c>
    </row>
    <row r="30" spans="2:3" x14ac:dyDescent="0.2">
      <c r="B30" s="3">
        <v>3</v>
      </c>
      <c r="C30" s="3">
        <v>5</v>
      </c>
    </row>
    <row r="31" spans="2:3" x14ac:dyDescent="0.2">
      <c r="B31" s="3">
        <v>5</v>
      </c>
      <c r="C31" s="3">
        <v>5</v>
      </c>
    </row>
    <row r="32" spans="2:3" x14ac:dyDescent="0.2">
      <c r="B32" s="4">
        <f t="shared" ref="B32" si="1">SUM(B4:B31)/28</f>
        <v>4.2142857142857144</v>
      </c>
    </row>
  </sheetData>
  <sortState ref="C4:C31">
    <sortCondition ref="C4"/>
  </sortState>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8"/>
  <sheetViews>
    <sheetView tabSelected="1" topLeftCell="B1" workbookViewId="0">
      <selection activeCell="K2" sqref="K2"/>
    </sheetView>
  </sheetViews>
  <sheetFormatPr defaultRowHeight="12.75" x14ac:dyDescent="0.2"/>
  <cols>
    <col min="2" max="2" width="5.28515625" customWidth="1"/>
    <col min="3" max="3" width="66.85546875" customWidth="1"/>
  </cols>
  <sheetData>
    <row r="2" spans="2:3" x14ac:dyDescent="0.2">
      <c r="C2" s="51" t="s">
        <v>24</v>
      </c>
    </row>
    <row r="3" spans="2:3" x14ac:dyDescent="0.2">
      <c r="B3" s="15" t="s">
        <v>180</v>
      </c>
      <c r="C3" s="50" t="s">
        <v>27</v>
      </c>
    </row>
    <row r="4" spans="2:3" x14ac:dyDescent="0.2">
      <c r="B4" s="15" t="s">
        <v>180</v>
      </c>
      <c r="C4" s="50" t="s">
        <v>30</v>
      </c>
    </row>
    <row r="5" spans="2:3" x14ac:dyDescent="0.2">
      <c r="C5" s="51" t="s">
        <v>33</v>
      </c>
    </row>
    <row r="6" spans="2:3" x14ac:dyDescent="0.2">
      <c r="B6" s="15" t="s">
        <v>179</v>
      </c>
      <c r="C6" s="52" t="s">
        <v>36</v>
      </c>
    </row>
    <row r="7" spans="2:3" x14ac:dyDescent="0.2">
      <c r="C7" s="50" t="s">
        <v>42</v>
      </c>
    </row>
    <row r="8" spans="2:3" x14ac:dyDescent="0.2">
      <c r="C8" s="50" t="s">
        <v>45</v>
      </c>
    </row>
    <row r="9" spans="2:3" x14ac:dyDescent="0.2">
      <c r="B9" s="15" t="s">
        <v>179</v>
      </c>
      <c r="C9" s="51" t="s">
        <v>48</v>
      </c>
    </row>
    <row r="10" spans="2:3" x14ac:dyDescent="0.2">
      <c r="C10" s="50" t="s">
        <v>51</v>
      </c>
    </row>
    <row r="11" spans="2:3" x14ac:dyDescent="0.2">
      <c r="B11" s="15" t="s">
        <v>180</v>
      </c>
      <c r="C11" s="50" t="s">
        <v>54</v>
      </c>
    </row>
    <row r="12" spans="2:3" x14ac:dyDescent="0.2">
      <c r="B12" s="15" t="s">
        <v>178</v>
      </c>
      <c r="C12" s="51" t="s">
        <v>57</v>
      </c>
    </row>
    <row r="13" spans="2:3" x14ac:dyDescent="0.2">
      <c r="C13" s="50" t="s">
        <v>60</v>
      </c>
    </row>
    <row r="14" spans="2:3" x14ac:dyDescent="0.2">
      <c r="B14" s="15" t="s">
        <v>178</v>
      </c>
      <c r="C14" s="51" t="s">
        <v>63</v>
      </c>
    </row>
    <row r="15" spans="2:3" x14ac:dyDescent="0.2">
      <c r="C15" s="50" t="s">
        <v>66</v>
      </c>
    </row>
    <row r="16" spans="2:3" x14ac:dyDescent="0.2">
      <c r="C16" s="50" t="s">
        <v>69</v>
      </c>
    </row>
    <row r="17" spans="2:12" x14ac:dyDescent="0.2">
      <c r="B17" s="15" t="s">
        <v>178</v>
      </c>
      <c r="C17" s="51" t="s">
        <v>72</v>
      </c>
    </row>
    <row r="18" spans="2:12" x14ac:dyDescent="0.2">
      <c r="B18" s="15" t="s">
        <v>178</v>
      </c>
      <c r="C18" s="51" t="s">
        <v>75</v>
      </c>
    </row>
    <row r="19" spans="2:12" x14ac:dyDescent="0.2">
      <c r="C19" s="50" t="s">
        <v>78</v>
      </c>
    </row>
    <row r="20" spans="2:12" x14ac:dyDescent="0.2">
      <c r="B20" s="15" t="s">
        <v>178</v>
      </c>
      <c r="C20" s="51" t="s">
        <v>81</v>
      </c>
    </row>
    <row r="21" spans="2:12" x14ac:dyDescent="0.2">
      <c r="B21" s="15" t="s">
        <v>179</v>
      </c>
      <c r="C21" s="51" t="s">
        <v>84</v>
      </c>
      <c r="H21">
        <f>100-69</f>
        <v>31</v>
      </c>
      <c r="I21">
        <f>H21-9</f>
        <v>22</v>
      </c>
      <c r="J21">
        <f>0.22*28</f>
        <v>6.16</v>
      </c>
      <c r="L21">
        <f>28-22</f>
        <v>6</v>
      </c>
    </row>
    <row r="22" spans="2:12" x14ac:dyDescent="0.2">
      <c r="C22" s="50" t="s">
        <v>87</v>
      </c>
    </row>
    <row r="23" spans="2:12" x14ac:dyDescent="0.2">
      <c r="B23" s="15" t="s">
        <v>178</v>
      </c>
      <c r="C23" s="51" t="s">
        <v>90</v>
      </c>
    </row>
    <row r="24" spans="2:12" x14ac:dyDescent="0.2">
      <c r="C24" s="50" t="s">
        <v>95</v>
      </c>
    </row>
    <row r="25" spans="2:12" x14ac:dyDescent="0.2">
      <c r="B25" s="15" t="s">
        <v>179</v>
      </c>
      <c r="C25" s="51" t="s">
        <v>98</v>
      </c>
    </row>
    <row r="27" spans="2:12" x14ac:dyDescent="0.2">
      <c r="C27">
        <v>12</v>
      </c>
      <c r="D27" s="15" t="s">
        <v>176</v>
      </c>
      <c r="G27">
        <f>12/26*100</f>
        <v>46.153846153846153</v>
      </c>
    </row>
    <row r="28" spans="2:12" x14ac:dyDescent="0.2">
      <c r="C28">
        <f>26-12</f>
        <v>14</v>
      </c>
      <c r="D28" s="15" t="s">
        <v>177</v>
      </c>
      <c r="G28">
        <f>14/26*100</f>
        <v>53.846153846153847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topLeftCell="A8" workbookViewId="0">
      <selection activeCell="C9" sqref="C9:C31"/>
    </sheetView>
  </sheetViews>
  <sheetFormatPr defaultRowHeight="12.75" x14ac:dyDescent="0.2"/>
  <cols>
    <col min="4" max="4" width="14.42578125" customWidth="1"/>
    <col min="5" max="5" width="18.42578125" customWidth="1"/>
    <col min="6" max="6" width="12.140625" customWidth="1"/>
    <col min="8" max="8" width="12.140625" customWidth="1"/>
    <col min="9" max="9" width="17.5703125" customWidth="1"/>
  </cols>
  <sheetData>
    <row r="1" spans="2:9" x14ac:dyDescent="0.2">
      <c r="E1" s="12">
        <v>1</v>
      </c>
      <c r="F1" s="12">
        <v>0.8</v>
      </c>
      <c r="G1" s="12">
        <v>0.6</v>
      </c>
      <c r="H1" s="12">
        <v>0.4</v>
      </c>
      <c r="I1" s="12">
        <v>0.2</v>
      </c>
    </row>
    <row r="2" spans="2:9" x14ac:dyDescent="0.2">
      <c r="B2" s="14" t="s">
        <v>141</v>
      </c>
      <c r="C2" s="13"/>
      <c r="D2" s="13"/>
      <c r="E2" s="9">
        <v>5</v>
      </c>
      <c r="F2" s="9">
        <v>4</v>
      </c>
      <c r="G2" s="9">
        <v>3</v>
      </c>
      <c r="H2" s="9">
        <v>2</v>
      </c>
      <c r="I2" s="9">
        <v>1</v>
      </c>
    </row>
    <row r="3" spans="2:9" x14ac:dyDescent="0.2">
      <c r="B3" s="14" t="s">
        <v>125</v>
      </c>
      <c r="C3" s="3"/>
      <c r="E3" s="10" t="s">
        <v>106</v>
      </c>
      <c r="F3" s="10" t="s">
        <v>107</v>
      </c>
      <c r="G3" s="10" t="s">
        <v>135</v>
      </c>
      <c r="H3" s="10" t="s">
        <v>104</v>
      </c>
      <c r="I3" s="10" t="s">
        <v>105</v>
      </c>
    </row>
    <row r="4" spans="2:9" x14ac:dyDescent="0.2">
      <c r="B4" s="3">
        <v>4</v>
      </c>
      <c r="C4" s="3">
        <v>1</v>
      </c>
      <c r="E4" s="11">
        <f>28-F4-G4-I4</f>
        <v>17</v>
      </c>
      <c r="F4" s="11">
        <v>6</v>
      </c>
      <c r="G4" s="11">
        <v>4</v>
      </c>
      <c r="H4" s="11">
        <v>0</v>
      </c>
      <c r="I4" s="11">
        <v>1</v>
      </c>
    </row>
    <row r="5" spans="2:9" x14ac:dyDescent="0.2">
      <c r="B5" s="3">
        <v>5</v>
      </c>
      <c r="C5" s="3">
        <v>3</v>
      </c>
      <c r="E5" s="19">
        <f>E4/28*100</f>
        <v>60.714285714285708</v>
      </c>
      <c r="F5" s="19">
        <f t="shared" ref="F5:I5" si="0">F4/28*100</f>
        <v>21.428571428571427</v>
      </c>
      <c r="G5" s="19">
        <f t="shared" si="0"/>
        <v>14.285714285714285</v>
      </c>
      <c r="H5" s="19">
        <f t="shared" si="0"/>
        <v>0</v>
      </c>
      <c r="I5" s="19">
        <f t="shared" si="0"/>
        <v>3.5714285714285712</v>
      </c>
    </row>
    <row r="6" spans="2:9" x14ac:dyDescent="0.2">
      <c r="B6" s="3">
        <v>5</v>
      </c>
      <c r="C6" s="3">
        <v>3</v>
      </c>
      <c r="F6">
        <f>SUM(E4:F4)</f>
        <v>23</v>
      </c>
    </row>
    <row r="7" spans="2:9" x14ac:dyDescent="0.2">
      <c r="B7" s="3">
        <v>5</v>
      </c>
      <c r="C7" s="3">
        <v>3</v>
      </c>
    </row>
    <row r="8" spans="2:9" x14ac:dyDescent="0.2">
      <c r="B8" s="3">
        <v>3</v>
      </c>
      <c r="C8" s="3">
        <v>3</v>
      </c>
    </row>
    <row r="9" spans="2:9" x14ac:dyDescent="0.2">
      <c r="B9" s="3">
        <v>5</v>
      </c>
      <c r="C9" s="3">
        <v>4</v>
      </c>
    </row>
    <row r="10" spans="2:9" x14ac:dyDescent="0.2">
      <c r="B10" s="3">
        <v>4</v>
      </c>
      <c r="C10" s="3">
        <v>4</v>
      </c>
    </row>
    <row r="11" spans="2:9" x14ac:dyDescent="0.2">
      <c r="B11" s="3">
        <v>5</v>
      </c>
      <c r="C11" s="3">
        <v>4</v>
      </c>
    </row>
    <row r="12" spans="2:9" x14ac:dyDescent="0.2">
      <c r="B12" s="3">
        <v>4</v>
      </c>
      <c r="C12" s="3">
        <v>4</v>
      </c>
    </row>
    <row r="13" spans="2:9" x14ac:dyDescent="0.2">
      <c r="B13" s="3">
        <v>5</v>
      </c>
      <c r="C13" s="3">
        <v>4</v>
      </c>
    </row>
    <row r="14" spans="2:9" x14ac:dyDescent="0.2">
      <c r="B14" s="3">
        <v>5</v>
      </c>
      <c r="C14" s="3">
        <v>4</v>
      </c>
    </row>
    <row r="15" spans="2:9" x14ac:dyDescent="0.2">
      <c r="B15" s="3">
        <v>5</v>
      </c>
      <c r="C15" s="3">
        <v>5</v>
      </c>
    </row>
    <row r="16" spans="2:9" x14ac:dyDescent="0.2">
      <c r="B16" s="3">
        <v>5</v>
      </c>
      <c r="C16" s="3">
        <v>5</v>
      </c>
    </row>
    <row r="17" spans="2:3" x14ac:dyDescent="0.2">
      <c r="B17" s="3">
        <v>5</v>
      </c>
      <c r="C17" s="3">
        <v>5</v>
      </c>
    </row>
    <row r="18" spans="2:3" x14ac:dyDescent="0.2">
      <c r="B18" s="3">
        <v>5</v>
      </c>
      <c r="C18" s="3">
        <v>5</v>
      </c>
    </row>
    <row r="19" spans="2:3" x14ac:dyDescent="0.2">
      <c r="B19" s="3">
        <v>5</v>
      </c>
      <c r="C19" s="3">
        <v>5</v>
      </c>
    </row>
    <row r="20" spans="2:3" x14ac:dyDescent="0.2">
      <c r="B20" s="3">
        <v>5</v>
      </c>
      <c r="C20" s="3">
        <v>5</v>
      </c>
    </row>
    <row r="21" spans="2:3" x14ac:dyDescent="0.2">
      <c r="B21" s="3">
        <v>5</v>
      </c>
      <c r="C21" s="3">
        <v>5</v>
      </c>
    </row>
    <row r="22" spans="2:3" x14ac:dyDescent="0.2">
      <c r="B22" s="3">
        <v>3</v>
      </c>
      <c r="C22" s="3">
        <v>5</v>
      </c>
    </row>
    <row r="23" spans="2:3" x14ac:dyDescent="0.2">
      <c r="B23" s="3">
        <v>4</v>
      </c>
      <c r="C23" s="3">
        <v>5</v>
      </c>
    </row>
    <row r="24" spans="2:3" x14ac:dyDescent="0.2">
      <c r="B24" s="3">
        <v>1</v>
      </c>
      <c r="C24" s="3">
        <v>5</v>
      </c>
    </row>
    <row r="25" spans="2:3" x14ac:dyDescent="0.2">
      <c r="B25" s="3">
        <v>4</v>
      </c>
      <c r="C25" s="3">
        <v>5</v>
      </c>
    </row>
    <row r="26" spans="2:3" x14ac:dyDescent="0.2">
      <c r="B26" s="3">
        <v>5</v>
      </c>
      <c r="C26" s="3">
        <v>5</v>
      </c>
    </row>
    <row r="27" spans="2:3" x14ac:dyDescent="0.2">
      <c r="B27" s="3">
        <v>3</v>
      </c>
      <c r="C27" s="3">
        <v>5</v>
      </c>
    </row>
    <row r="28" spans="2:3" x14ac:dyDescent="0.2">
      <c r="B28" s="3">
        <v>5</v>
      </c>
      <c r="C28" s="3">
        <v>5</v>
      </c>
    </row>
    <row r="29" spans="2:3" x14ac:dyDescent="0.2">
      <c r="B29" s="3">
        <v>4</v>
      </c>
      <c r="C29" s="3">
        <v>5</v>
      </c>
    </row>
    <row r="30" spans="2:3" x14ac:dyDescent="0.2">
      <c r="B30" s="3">
        <v>3</v>
      </c>
      <c r="C30" s="3">
        <v>5</v>
      </c>
    </row>
    <row r="31" spans="2:3" x14ac:dyDescent="0.2">
      <c r="B31" s="3">
        <v>5</v>
      </c>
      <c r="C31" s="3">
        <v>5</v>
      </c>
    </row>
    <row r="32" spans="2:3" x14ac:dyDescent="0.2">
      <c r="B32" s="4">
        <f t="shared" ref="B32" si="1">SUM(B4:B31)/28</f>
        <v>4.3571428571428568</v>
      </c>
    </row>
  </sheetData>
  <sortState ref="C4:C31">
    <sortCondition ref="C4"/>
  </sortState>
  <pageMargins left="0.7" right="0.7" top="0.75" bottom="0.75" header="0.3" footer="0.3"/>
  <pageSetup orientation="portrait" horizontalDpi="4294967292"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M22" sqref="M22"/>
    </sheetView>
  </sheetViews>
  <sheetFormatPr defaultRowHeight="12.75" x14ac:dyDescent="0.2"/>
  <cols>
    <col min="1" max="1" width="12.7109375" customWidth="1"/>
    <col min="2" max="2" width="4" customWidth="1"/>
    <col min="3" max="3" width="39.42578125" customWidth="1"/>
    <col min="4" max="4" width="8.28515625" customWidth="1"/>
    <col min="5" max="5" width="9.85546875" customWidth="1"/>
    <col min="6" max="6" width="9.28515625" customWidth="1"/>
    <col min="7" max="7" width="8.5703125" customWidth="1"/>
    <col min="8" max="8" width="9.7109375" customWidth="1"/>
    <col min="9" max="9" width="8.7109375" customWidth="1"/>
    <col min="10" max="10" width="6.28515625" customWidth="1"/>
    <col min="12" max="12" width="5.7109375" customWidth="1"/>
    <col min="13" max="13" width="4.85546875" customWidth="1"/>
  </cols>
  <sheetData>
    <row r="1" spans="1:13" x14ac:dyDescent="0.2">
      <c r="C1" s="37"/>
    </row>
    <row r="2" spans="1:13" ht="38.25" x14ac:dyDescent="0.2">
      <c r="A2" s="28"/>
      <c r="B2" s="30"/>
      <c r="C2" s="30"/>
      <c r="D2" s="38" t="s">
        <v>173</v>
      </c>
      <c r="E2" s="29" t="s">
        <v>168</v>
      </c>
      <c r="F2" s="29" t="s">
        <v>169</v>
      </c>
      <c r="G2" s="38" t="s">
        <v>174</v>
      </c>
      <c r="H2" s="38" t="s">
        <v>175</v>
      </c>
      <c r="I2" s="31"/>
      <c r="J2" s="31"/>
    </row>
    <row r="3" spans="1:13" x14ac:dyDescent="0.2">
      <c r="A3" s="39"/>
      <c r="B3" s="25"/>
      <c r="C3" s="25"/>
      <c r="D3" s="21">
        <v>5</v>
      </c>
      <c r="E3" s="21">
        <v>4</v>
      </c>
      <c r="F3" s="21">
        <v>3</v>
      </c>
      <c r="G3" s="21">
        <v>2</v>
      </c>
      <c r="H3" s="21">
        <v>1</v>
      </c>
      <c r="I3" s="21" t="s">
        <v>99</v>
      </c>
      <c r="J3" s="22" t="s">
        <v>134</v>
      </c>
      <c r="L3" s="20" t="s">
        <v>100</v>
      </c>
      <c r="M3" s="10" t="s">
        <v>137</v>
      </c>
    </row>
    <row r="4" spans="1:13" x14ac:dyDescent="0.2">
      <c r="A4" s="47" t="s">
        <v>170</v>
      </c>
      <c r="B4" s="23" t="s">
        <v>108</v>
      </c>
      <c r="C4" s="23" t="s">
        <v>167</v>
      </c>
      <c r="D4" s="32">
        <v>46.428571428571431</v>
      </c>
      <c r="E4" s="32">
        <v>39.285714285714285</v>
      </c>
      <c r="F4" s="32">
        <v>14.285714285714285</v>
      </c>
      <c r="G4" s="32">
        <v>0</v>
      </c>
      <c r="H4" s="32">
        <v>0</v>
      </c>
      <c r="I4" s="33">
        <v>4</v>
      </c>
      <c r="J4" s="24" t="s">
        <v>136</v>
      </c>
      <c r="K4" s="39"/>
      <c r="L4" s="40">
        <f t="shared" ref="L4:L15" si="0">SUM(D4:E4)</f>
        <v>85.714285714285722</v>
      </c>
      <c r="M4" s="39">
        <v>24</v>
      </c>
    </row>
    <row r="5" spans="1:13" x14ac:dyDescent="0.2">
      <c r="A5" s="48"/>
      <c r="B5" s="23" t="s">
        <v>109</v>
      </c>
      <c r="C5" s="23" t="s">
        <v>146</v>
      </c>
      <c r="D5" s="32">
        <v>35.714285714285715</v>
      </c>
      <c r="E5" s="32">
        <v>42.857142857142854</v>
      </c>
      <c r="F5" s="32">
        <v>21.428571428571427</v>
      </c>
      <c r="G5" s="32">
        <v>0</v>
      </c>
      <c r="H5" s="32">
        <v>0</v>
      </c>
      <c r="I5" s="33">
        <v>4</v>
      </c>
      <c r="J5" s="24" t="s">
        <v>136</v>
      </c>
      <c r="K5" s="39"/>
      <c r="L5" s="40">
        <f t="shared" si="0"/>
        <v>78.571428571428569</v>
      </c>
      <c r="M5" s="39">
        <v>22</v>
      </c>
    </row>
    <row r="6" spans="1:13" x14ac:dyDescent="0.2">
      <c r="A6" s="48"/>
      <c r="B6" s="23" t="s">
        <v>110</v>
      </c>
      <c r="C6" s="23" t="s">
        <v>150</v>
      </c>
      <c r="D6" s="32">
        <v>32.142857142857146</v>
      </c>
      <c r="E6" s="32">
        <v>60.714285714285708</v>
      </c>
      <c r="F6" s="32">
        <v>7.1428571428571423</v>
      </c>
      <c r="G6" s="32">
        <v>0</v>
      </c>
      <c r="H6" s="32">
        <v>0</v>
      </c>
      <c r="I6" s="33">
        <v>4</v>
      </c>
      <c r="J6" s="24" t="s">
        <v>136</v>
      </c>
      <c r="K6" s="39"/>
      <c r="L6" s="40">
        <f t="shared" si="0"/>
        <v>92.857142857142861</v>
      </c>
      <c r="M6" s="39">
        <v>26</v>
      </c>
    </row>
    <row r="7" spans="1:13" x14ac:dyDescent="0.2">
      <c r="A7" s="48"/>
      <c r="B7" s="23" t="s">
        <v>111</v>
      </c>
      <c r="C7" s="23" t="s">
        <v>149</v>
      </c>
      <c r="D7" s="32">
        <v>64.285714285714292</v>
      </c>
      <c r="E7" s="32">
        <v>35.714285714285715</v>
      </c>
      <c r="F7" s="32">
        <v>0</v>
      </c>
      <c r="G7" s="32">
        <v>0</v>
      </c>
      <c r="H7" s="32">
        <v>0</v>
      </c>
      <c r="I7" s="33">
        <v>4</v>
      </c>
      <c r="J7" s="24" t="s">
        <v>100</v>
      </c>
      <c r="K7" s="39"/>
      <c r="L7" s="41">
        <f t="shared" si="0"/>
        <v>100</v>
      </c>
      <c r="M7" s="39">
        <v>28</v>
      </c>
    </row>
    <row r="8" spans="1:13" x14ac:dyDescent="0.2">
      <c r="A8" s="48"/>
      <c r="B8" s="25" t="s">
        <v>112</v>
      </c>
      <c r="C8" s="25" t="s">
        <v>152</v>
      </c>
      <c r="D8" s="34">
        <v>35.714285714285715</v>
      </c>
      <c r="E8" s="34">
        <v>50</v>
      </c>
      <c r="F8" s="34">
        <v>14.285714285714285</v>
      </c>
      <c r="G8" s="34">
        <v>7.1428571428571423</v>
      </c>
      <c r="H8" s="34">
        <v>0</v>
      </c>
      <c r="I8" s="35">
        <v>4</v>
      </c>
      <c r="J8" s="26" t="s">
        <v>136</v>
      </c>
      <c r="K8" s="27"/>
      <c r="L8" s="42">
        <f t="shared" si="0"/>
        <v>85.714285714285722</v>
      </c>
      <c r="M8" s="27">
        <v>24</v>
      </c>
    </row>
    <row r="9" spans="1:13" x14ac:dyDescent="0.2">
      <c r="A9" s="47" t="s">
        <v>171</v>
      </c>
      <c r="B9" s="30" t="s">
        <v>113</v>
      </c>
      <c r="C9" s="30" t="s">
        <v>154</v>
      </c>
      <c r="D9" s="43">
        <v>39.285714285714285</v>
      </c>
      <c r="E9" s="43">
        <v>46.428571428571431</v>
      </c>
      <c r="F9" s="43">
        <v>14.285714285714285</v>
      </c>
      <c r="G9" s="43">
        <v>0</v>
      </c>
      <c r="H9" s="43">
        <v>0</v>
      </c>
      <c r="I9" s="44">
        <v>4</v>
      </c>
      <c r="J9" s="45" t="s">
        <v>136</v>
      </c>
      <c r="K9" s="28"/>
      <c r="L9" s="46">
        <f t="shared" si="0"/>
        <v>85.714285714285722</v>
      </c>
      <c r="M9" s="28">
        <v>24</v>
      </c>
    </row>
    <row r="10" spans="1:13" x14ac:dyDescent="0.2">
      <c r="A10" s="48"/>
      <c r="B10" s="23" t="s">
        <v>114</v>
      </c>
      <c r="C10" s="23" t="s">
        <v>156</v>
      </c>
      <c r="D10" s="32">
        <v>42.857142857142854</v>
      </c>
      <c r="E10" s="32">
        <v>35.714285714285715</v>
      </c>
      <c r="F10" s="32">
        <v>21.428571428571427</v>
      </c>
      <c r="G10" s="32">
        <v>0</v>
      </c>
      <c r="H10" s="32">
        <v>0</v>
      </c>
      <c r="I10" s="33">
        <v>4</v>
      </c>
      <c r="J10" s="24" t="s">
        <v>136</v>
      </c>
      <c r="K10" s="39"/>
      <c r="L10" s="40">
        <f t="shared" si="0"/>
        <v>78.571428571428569</v>
      </c>
      <c r="M10" s="39">
        <v>22</v>
      </c>
    </row>
    <row r="11" spans="1:13" x14ac:dyDescent="0.2">
      <c r="A11" s="48"/>
      <c r="B11" s="23" t="s">
        <v>115</v>
      </c>
      <c r="C11" s="36" t="s">
        <v>157</v>
      </c>
      <c r="D11" s="32">
        <v>42.857142857142854</v>
      </c>
      <c r="E11" s="32">
        <v>46.428571428571431</v>
      </c>
      <c r="F11" s="32">
        <v>10.714285714285714</v>
      </c>
      <c r="G11" s="32">
        <v>0</v>
      </c>
      <c r="H11" s="32">
        <v>0</v>
      </c>
      <c r="I11" s="33">
        <v>4</v>
      </c>
      <c r="J11" s="24" t="s">
        <v>136</v>
      </c>
      <c r="K11" s="39"/>
      <c r="L11" s="40">
        <f t="shared" si="0"/>
        <v>89.285714285714278</v>
      </c>
      <c r="M11" s="39">
        <v>22</v>
      </c>
    </row>
    <row r="12" spans="1:13" x14ac:dyDescent="0.2">
      <c r="A12" s="48"/>
      <c r="B12" s="23" t="s">
        <v>116</v>
      </c>
      <c r="C12" s="23" t="s">
        <v>159</v>
      </c>
      <c r="D12" s="32">
        <v>0</v>
      </c>
      <c r="E12" s="32">
        <v>46.428571428571431</v>
      </c>
      <c r="F12" s="32">
        <v>53.571428571428569</v>
      </c>
      <c r="G12" s="32">
        <v>0</v>
      </c>
      <c r="H12" s="32">
        <v>0</v>
      </c>
      <c r="I12" s="33">
        <v>3</v>
      </c>
      <c r="J12" s="24" t="s">
        <v>136</v>
      </c>
      <c r="K12" s="39"/>
      <c r="L12" s="40">
        <f t="shared" si="0"/>
        <v>46.428571428571431</v>
      </c>
      <c r="M12" s="39">
        <v>13</v>
      </c>
    </row>
    <row r="13" spans="1:13" x14ac:dyDescent="0.2">
      <c r="A13" s="48"/>
      <c r="B13" s="23" t="s">
        <v>117</v>
      </c>
      <c r="C13" s="23" t="s">
        <v>161</v>
      </c>
      <c r="D13" s="32">
        <v>0</v>
      </c>
      <c r="E13" s="32">
        <v>42.857142857142854</v>
      </c>
      <c r="F13" s="32">
        <v>57.142857142857139</v>
      </c>
      <c r="G13" s="32">
        <v>0</v>
      </c>
      <c r="H13" s="32">
        <v>0</v>
      </c>
      <c r="I13" s="33">
        <v>3</v>
      </c>
      <c r="J13" s="24" t="s">
        <v>136</v>
      </c>
      <c r="K13" s="39"/>
      <c r="L13" s="40">
        <f t="shared" si="0"/>
        <v>42.857142857142854</v>
      </c>
      <c r="M13" s="39">
        <v>12</v>
      </c>
    </row>
    <row r="14" spans="1:13" x14ac:dyDescent="0.2">
      <c r="A14" s="48"/>
      <c r="B14" s="25" t="s">
        <v>118</v>
      </c>
      <c r="C14" s="25" t="s">
        <v>163</v>
      </c>
      <c r="D14" s="34">
        <v>46.428571428571431</v>
      </c>
      <c r="E14" s="34">
        <v>39.285714285714285</v>
      </c>
      <c r="F14" s="34">
        <v>14.285714285714285</v>
      </c>
      <c r="G14" s="34">
        <v>0</v>
      </c>
      <c r="H14" s="34">
        <v>0</v>
      </c>
      <c r="I14" s="35">
        <v>4</v>
      </c>
      <c r="J14" s="26" t="s">
        <v>100</v>
      </c>
      <c r="K14" s="27"/>
      <c r="L14" s="42">
        <f t="shared" si="0"/>
        <v>85.714285714285722</v>
      </c>
      <c r="M14" s="27">
        <v>24</v>
      </c>
    </row>
    <row r="15" spans="1:13" x14ac:dyDescent="0.2">
      <c r="A15" s="49" t="s">
        <v>172</v>
      </c>
      <c r="B15" s="23" t="s">
        <v>119</v>
      </c>
      <c r="C15" s="23" t="s">
        <v>127</v>
      </c>
      <c r="D15" s="32">
        <v>46.428571428571431</v>
      </c>
      <c r="E15" s="32">
        <v>39.285714285714285</v>
      </c>
      <c r="F15" s="32">
        <v>14.285714285714285</v>
      </c>
      <c r="G15" s="32">
        <v>0</v>
      </c>
      <c r="H15" s="32">
        <v>0</v>
      </c>
      <c r="I15" s="33">
        <v>4</v>
      </c>
      <c r="J15" s="24" t="s">
        <v>136</v>
      </c>
      <c r="L15" s="16">
        <f t="shared" si="0"/>
        <v>85.714285714285722</v>
      </c>
      <c r="M15">
        <v>24</v>
      </c>
    </row>
    <row r="16" spans="1:13" x14ac:dyDescent="0.2">
      <c r="A16" s="48"/>
      <c r="B16" s="23" t="s">
        <v>120</v>
      </c>
      <c r="C16" s="23" t="s">
        <v>128</v>
      </c>
      <c r="D16" s="32">
        <v>42.857142857142854</v>
      </c>
      <c r="E16" s="32">
        <v>46.428571428571431</v>
      </c>
      <c r="F16" s="32">
        <v>10.714285714285714</v>
      </c>
      <c r="G16" s="32">
        <v>0</v>
      </c>
      <c r="H16" s="32">
        <v>0</v>
      </c>
      <c r="I16" s="33">
        <v>4</v>
      </c>
      <c r="J16" s="24" t="s">
        <v>136</v>
      </c>
      <c r="L16" s="16">
        <f t="shared" ref="L16:L18" si="1">SUM(D16:E16)</f>
        <v>89.285714285714278</v>
      </c>
      <c r="M16">
        <v>25</v>
      </c>
    </row>
    <row r="17" spans="1:13" x14ac:dyDescent="0.2">
      <c r="A17" s="48"/>
      <c r="B17" s="23" t="s">
        <v>121</v>
      </c>
      <c r="C17" s="36" t="s">
        <v>131</v>
      </c>
      <c r="D17" s="32">
        <v>50</v>
      </c>
      <c r="E17" s="32">
        <v>35.714285714285715</v>
      </c>
      <c r="F17" s="32">
        <v>14.285714285714285</v>
      </c>
      <c r="G17" s="32">
        <v>0</v>
      </c>
      <c r="H17" s="32">
        <v>0</v>
      </c>
      <c r="I17" s="33">
        <v>4</v>
      </c>
      <c r="J17" s="24" t="s">
        <v>136</v>
      </c>
      <c r="L17" s="16">
        <f t="shared" si="1"/>
        <v>85.714285714285722</v>
      </c>
      <c r="M17">
        <v>24</v>
      </c>
    </row>
    <row r="18" spans="1:13" x14ac:dyDescent="0.2">
      <c r="A18" s="48"/>
      <c r="B18" s="23" t="s">
        <v>122</v>
      </c>
      <c r="C18" s="23" t="s">
        <v>132</v>
      </c>
      <c r="D18" s="32">
        <v>39.285714285714285</v>
      </c>
      <c r="E18" s="32">
        <v>42.857142857142854</v>
      </c>
      <c r="F18" s="32">
        <v>17.857142857142858</v>
      </c>
      <c r="G18" s="32">
        <v>0</v>
      </c>
      <c r="H18" s="32">
        <v>0</v>
      </c>
      <c r="I18" s="33">
        <v>4</v>
      </c>
      <c r="J18" s="24" t="s">
        <v>136</v>
      </c>
      <c r="L18" s="16">
        <f t="shared" si="1"/>
        <v>82.142857142857139</v>
      </c>
      <c r="M18">
        <v>23</v>
      </c>
    </row>
    <row r="19" spans="1:13" x14ac:dyDescent="0.2">
      <c r="A19" s="48"/>
      <c r="B19" s="23" t="s">
        <v>123</v>
      </c>
      <c r="C19" s="23" t="s">
        <v>138</v>
      </c>
      <c r="D19" s="32">
        <v>46.428571428571431</v>
      </c>
      <c r="E19" s="32">
        <v>32.142857142857146</v>
      </c>
      <c r="F19" s="32">
        <v>21.428571428571427</v>
      </c>
      <c r="G19" s="32">
        <v>0</v>
      </c>
      <c r="H19" s="32">
        <v>0</v>
      </c>
      <c r="I19" s="33">
        <v>4</v>
      </c>
      <c r="J19" s="24" t="s">
        <v>136</v>
      </c>
      <c r="L19" s="16">
        <f>SUM(D19:E19)</f>
        <v>78.571428571428584</v>
      </c>
      <c r="M19">
        <v>22</v>
      </c>
    </row>
    <row r="20" spans="1:13" x14ac:dyDescent="0.2">
      <c r="A20" s="48"/>
      <c r="B20" s="23" t="s">
        <v>124</v>
      </c>
      <c r="C20" s="23" t="s">
        <v>144</v>
      </c>
      <c r="D20" s="32">
        <v>42.857142857142854</v>
      </c>
      <c r="E20" s="32">
        <v>35.714285714285715</v>
      </c>
      <c r="F20" s="32">
        <v>21.428571428571427</v>
      </c>
      <c r="G20" s="32">
        <v>0</v>
      </c>
      <c r="H20" s="32">
        <v>0</v>
      </c>
      <c r="I20" s="33">
        <v>4</v>
      </c>
      <c r="J20" s="24" t="s">
        <v>136</v>
      </c>
      <c r="L20" s="16">
        <f>SUM(D20:E20)</f>
        <v>78.571428571428569</v>
      </c>
      <c r="M20">
        <v>22</v>
      </c>
    </row>
    <row r="21" spans="1:13" x14ac:dyDescent="0.2">
      <c r="A21" s="48"/>
      <c r="B21" s="25" t="s">
        <v>125</v>
      </c>
      <c r="C21" s="25" t="s">
        <v>142</v>
      </c>
      <c r="D21" s="34">
        <v>60.714285714285708</v>
      </c>
      <c r="E21" s="34">
        <v>21.428571428571427</v>
      </c>
      <c r="F21" s="34">
        <v>14.285714285714285</v>
      </c>
      <c r="G21" s="34">
        <v>0</v>
      </c>
      <c r="H21" s="34">
        <v>3.5714285714285712</v>
      </c>
      <c r="I21" s="35">
        <v>4</v>
      </c>
      <c r="J21" s="26" t="s">
        <v>136</v>
      </c>
      <c r="L21" s="16">
        <f>SUM(D21:E21)</f>
        <v>82.142857142857139</v>
      </c>
      <c r="M21">
        <v>23</v>
      </c>
    </row>
    <row r="22" spans="1:13" x14ac:dyDescent="0.2">
      <c r="L22" s="15" t="s">
        <v>165</v>
      </c>
      <c r="M22" s="16">
        <f>SUM(M4:M21)/18</f>
        <v>22.444444444444443</v>
      </c>
    </row>
    <row r="23" spans="1:13" x14ac:dyDescent="0.2">
      <c r="L23" s="15" t="s">
        <v>164</v>
      </c>
      <c r="M23">
        <f>_xlfn.STDEV.P(M4:M21)</f>
        <v>3.8329307357022979</v>
      </c>
    </row>
    <row r="24" spans="1:13" x14ac:dyDescent="0.2">
      <c r="L24" s="15" t="s">
        <v>166</v>
      </c>
      <c r="M24">
        <v>0.96</v>
      </c>
    </row>
  </sheetData>
  <mergeCells count="3">
    <mergeCell ref="A4:A8"/>
    <mergeCell ref="A9:A14"/>
    <mergeCell ref="A15:A21"/>
  </mergeCells>
  <pageMargins left="0.7" right="0.7" top="0.75" bottom="0.75" header="0.3" footer="0.3"/>
  <pageSetup orientation="portrait" horizontalDpi="4294967292" verticalDpi="0" r:id="rId1"/>
  <ignoredErrors>
    <ignoredError sqref="J15:J21 J4:J6 J8:J13" numberStoredAsText="1"/>
    <ignoredError sqref="L14:L21 L4:L1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topLeftCell="A6" workbookViewId="0">
      <selection activeCell="C8" sqref="C8:C31"/>
    </sheetView>
  </sheetViews>
  <sheetFormatPr defaultRowHeight="12.75" x14ac:dyDescent="0.2"/>
  <cols>
    <col min="4" max="4" width="14.42578125" customWidth="1"/>
    <col min="5" max="5" width="18.42578125" customWidth="1"/>
    <col min="6" max="6" width="12.140625" customWidth="1"/>
    <col min="7" max="7" width="12.5703125" bestFit="1" customWidth="1"/>
    <col min="8" max="8" width="12.140625" customWidth="1"/>
    <col min="9" max="9" width="17.5703125" customWidth="1"/>
  </cols>
  <sheetData>
    <row r="1" spans="2:9" x14ac:dyDescent="0.2">
      <c r="E1" s="12">
        <v>1</v>
      </c>
      <c r="F1" s="12">
        <v>0.8</v>
      </c>
      <c r="G1" s="12">
        <v>0.6</v>
      </c>
      <c r="H1" s="12">
        <v>0.4</v>
      </c>
      <c r="I1" s="12">
        <v>0.2</v>
      </c>
    </row>
    <row r="2" spans="2:9" x14ac:dyDescent="0.2">
      <c r="B2" s="14" t="s">
        <v>143</v>
      </c>
      <c r="C2" s="13"/>
      <c r="D2" s="13"/>
      <c r="E2" s="9">
        <v>5</v>
      </c>
      <c r="F2" s="9">
        <v>4</v>
      </c>
      <c r="G2" s="9">
        <v>3</v>
      </c>
      <c r="H2" s="9">
        <v>2</v>
      </c>
      <c r="I2" s="9">
        <v>1</v>
      </c>
    </row>
    <row r="3" spans="2:9" x14ac:dyDescent="0.2">
      <c r="B3" s="14" t="s">
        <v>108</v>
      </c>
      <c r="C3" s="3"/>
      <c r="E3" s="10" t="s">
        <v>106</v>
      </c>
      <c r="F3" s="10" t="s">
        <v>107</v>
      </c>
      <c r="G3" s="10" t="s">
        <v>135</v>
      </c>
      <c r="H3" s="10" t="s">
        <v>104</v>
      </c>
      <c r="I3" s="10" t="s">
        <v>105</v>
      </c>
    </row>
    <row r="4" spans="2:9" x14ac:dyDescent="0.2">
      <c r="B4" s="3">
        <v>4</v>
      </c>
      <c r="C4" s="3">
        <v>3</v>
      </c>
      <c r="E4" s="11">
        <f>28-F4-G4</f>
        <v>13</v>
      </c>
      <c r="F4" s="11">
        <v>11</v>
      </c>
      <c r="G4" s="11">
        <v>4</v>
      </c>
      <c r="H4" s="11">
        <v>0</v>
      </c>
      <c r="I4" s="11">
        <v>0</v>
      </c>
    </row>
    <row r="5" spans="2:9" x14ac:dyDescent="0.2">
      <c r="B5" s="3">
        <v>5</v>
      </c>
      <c r="C5" s="3">
        <v>3</v>
      </c>
      <c r="E5" s="19">
        <f>E4/28*100</f>
        <v>46.428571428571431</v>
      </c>
      <c r="F5" s="19">
        <f t="shared" ref="F5:I5" si="0">F4/28*100</f>
        <v>39.285714285714285</v>
      </c>
      <c r="G5" s="19">
        <f t="shared" si="0"/>
        <v>14.285714285714285</v>
      </c>
      <c r="H5" s="19">
        <f t="shared" si="0"/>
        <v>0</v>
      </c>
      <c r="I5" s="19">
        <f t="shared" si="0"/>
        <v>0</v>
      </c>
    </row>
    <row r="6" spans="2:9" x14ac:dyDescent="0.2">
      <c r="B6" s="3">
        <v>3</v>
      </c>
      <c r="C6" s="3">
        <v>3</v>
      </c>
      <c r="F6">
        <f>SUM(E4:F4)</f>
        <v>24</v>
      </c>
    </row>
    <row r="7" spans="2:9" x14ac:dyDescent="0.2">
      <c r="B7" s="3">
        <v>5</v>
      </c>
      <c r="C7" s="3">
        <v>3</v>
      </c>
    </row>
    <row r="8" spans="2:9" x14ac:dyDescent="0.2">
      <c r="B8" s="3">
        <v>5</v>
      </c>
      <c r="C8" s="3">
        <v>4</v>
      </c>
    </row>
    <row r="9" spans="2:9" x14ac:dyDescent="0.2">
      <c r="B9" s="3">
        <v>4</v>
      </c>
      <c r="C9" s="3">
        <v>4</v>
      </c>
    </row>
    <row r="10" spans="2:9" x14ac:dyDescent="0.2">
      <c r="B10" s="3">
        <v>3</v>
      </c>
      <c r="C10" s="3">
        <v>4</v>
      </c>
    </row>
    <row r="11" spans="2:9" x14ac:dyDescent="0.2">
      <c r="B11" s="3">
        <v>5</v>
      </c>
      <c r="C11" s="3">
        <v>4</v>
      </c>
    </row>
    <row r="12" spans="2:9" x14ac:dyDescent="0.2">
      <c r="B12" s="3">
        <v>5</v>
      </c>
      <c r="C12" s="3">
        <v>4</v>
      </c>
    </row>
    <row r="13" spans="2:9" x14ac:dyDescent="0.2">
      <c r="B13" s="3">
        <v>5</v>
      </c>
      <c r="C13" s="3">
        <v>4</v>
      </c>
    </row>
    <row r="14" spans="2:9" x14ac:dyDescent="0.2">
      <c r="B14" s="3">
        <v>5</v>
      </c>
      <c r="C14" s="3">
        <v>4</v>
      </c>
    </row>
    <row r="15" spans="2:9" x14ac:dyDescent="0.2">
      <c r="B15" s="3">
        <v>4</v>
      </c>
      <c r="C15" s="3">
        <v>4</v>
      </c>
    </row>
    <row r="16" spans="2:9" x14ac:dyDescent="0.2">
      <c r="B16" s="3">
        <v>5</v>
      </c>
      <c r="C16" s="3">
        <v>4</v>
      </c>
    </row>
    <row r="17" spans="2:3" x14ac:dyDescent="0.2">
      <c r="B17" s="3">
        <v>4</v>
      </c>
      <c r="C17" s="3">
        <v>4</v>
      </c>
    </row>
    <row r="18" spans="2:3" x14ac:dyDescent="0.2">
      <c r="B18" s="3">
        <v>5</v>
      </c>
      <c r="C18" s="3">
        <v>4</v>
      </c>
    </row>
    <row r="19" spans="2:3" x14ac:dyDescent="0.2">
      <c r="B19" s="3">
        <v>4</v>
      </c>
      <c r="C19" s="3">
        <v>5</v>
      </c>
    </row>
    <row r="20" spans="2:3" x14ac:dyDescent="0.2">
      <c r="B20" s="3">
        <v>4</v>
      </c>
      <c r="C20" s="3">
        <v>5</v>
      </c>
    </row>
    <row r="21" spans="2:3" x14ac:dyDescent="0.2">
      <c r="B21" s="3">
        <v>5</v>
      </c>
      <c r="C21" s="3">
        <v>5</v>
      </c>
    </row>
    <row r="22" spans="2:3" x14ac:dyDescent="0.2">
      <c r="B22" s="3">
        <v>4</v>
      </c>
      <c r="C22" s="3">
        <v>5</v>
      </c>
    </row>
    <row r="23" spans="2:3" x14ac:dyDescent="0.2">
      <c r="B23" s="3">
        <v>4</v>
      </c>
      <c r="C23" s="3">
        <v>5</v>
      </c>
    </row>
    <row r="24" spans="2:3" x14ac:dyDescent="0.2">
      <c r="B24" s="3">
        <v>3</v>
      </c>
      <c r="C24" s="3">
        <v>5</v>
      </c>
    </row>
    <row r="25" spans="2:3" x14ac:dyDescent="0.2">
      <c r="B25" s="3">
        <v>5</v>
      </c>
      <c r="C25" s="3">
        <v>5</v>
      </c>
    </row>
    <row r="26" spans="2:3" x14ac:dyDescent="0.2">
      <c r="B26" s="3">
        <v>5</v>
      </c>
      <c r="C26" s="3">
        <v>5</v>
      </c>
    </row>
    <row r="27" spans="2:3" x14ac:dyDescent="0.2">
      <c r="B27" s="3">
        <v>5</v>
      </c>
      <c r="C27" s="3">
        <v>5</v>
      </c>
    </row>
    <row r="28" spans="2:3" x14ac:dyDescent="0.2">
      <c r="B28" s="3">
        <v>5</v>
      </c>
      <c r="C28" s="3">
        <v>5</v>
      </c>
    </row>
    <row r="29" spans="2:3" x14ac:dyDescent="0.2">
      <c r="B29" s="3">
        <v>3</v>
      </c>
      <c r="C29" s="3">
        <v>5</v>
      </c>
    </row>
    <row r="30" spans="2:3" x14ac:dyDescent="0.2">
      <c r="B30" s="3">
        <v>5</v>
      </c>
      <c r="C30" s="3">
        <v>5</v>
      </c>
    </row>
    <row r="31" spans="2:3" x14ac:dyDescent="0.2">
      <c r="B31" s="3">
        <v>5</v>
      </c>
      <c r="C31" s="3">
        <v>5</v>
      </c>
    </row>
    <row r="32" spans="2:3" x14ac:dyDescent="0.2">
      <c r="B32" s="4">
        <f>SUM(B4:B31)/28</f>
        <v>4.4285714285714288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topLeftCell="A6" workbookViewId="0">
      <selection activeCell="D19" sqref="D19"/>
    </sheetView>
  </sheetViews>
  <sheetFormatPr defaultRowHeight="12.75" x14ac:dyDescent="0.2"/>
  <cols>
    <col min="4" max="4" width="14.42578125" customWidth="1"/>
    <col min="5" max="5" width="18.42578125" customWidth="1"/>
    <col min="6" max="6" width="12.140625" customWidth="1"/>
    <col min="7" max="7" width="12.5703125" bestFit="1" customWidth="1"/>
    <col min="8" max="8" width="12.140625" customWidth="1"/>
    <col min="9" max="9" width="17.5703125" customWidth="1"/>
  </cols>
  <sheetData>
    <row r="1" spans="2:9" x14ac:dyDescent="0.2">
      <c r="E1" s="12">
        <v>1</v>
      </c>
      <c r="F1" s="12">
        <v>0.8</v>
      </c>
      <c r="G1" s="12">
        <v>0.6</v>
      </c>
      <c r="H1" s="12">
        <v>0.4</v>
      </c>
      <c r="I1" s="12">
        <v>0.2</v>
      </c>
    </row>
    <row r="2" spans="2:9" x14ac:dyDescent="0.2">
      <c r="B2" s="14" t="s">
        <v>145</v>
      </c>
      <c r="C2" s="13"/>
      <c r="D2" s="13"/>
      <c r="E2" s="9">
        <v>5</v>
      </c>
      <c r="F2" s="9">
        <v>4</v>
      </c>
      <c r="G2" s="9">
        <v>3</v>
      </c>
      <c r="H2" s="9">
        <v>2</v>
      </c>
      <c r="I2" s="9">
        <v>1</v>
      </c>
    </row>
    <row r="3" spans="2:9" x14ac:dyDescent="0.2">
      <c r="B3" s="14" t="s">
        <v>109</v>
      </c>
      <c r="C3" s="3"/>
      <c r="E3" s="10" t="s">
        <v>106</v>
      </c>
      <c r="F3" s="10" t="s">
        <v>107</v>
      </c>
      <c r="G3" s="10" t="s">
        <v>135</v>
      </c>
      <c r="H3" s="10" t="s">
        <v>104</v>
      </c>
      <c r="I3" s="10" t="s">
        <v>105</v>
      </c>
    </row>
    <row r="4" spans="2:9" x14ac:dyDescent="0.2">
      <c r="B4" s="3">
        <v>4</v>
      </c>
      <c r="C4" s="3">
        <v>3</v>
      </c>
      <c r="E4" s="11">
        <f>28-F4-G4</f>
        <v>10</v>
      </c>
      <c r="F4" s="11">
        <v>12</v>
      </c>
      <c r="G4" s="11">
        <v>6</v>
      </c>
      <c r="H4" s="11">
        <v>0</v>
      </c>
      <c r="I4" s="11">
        <v>0</v>
      </c>
    </row>
    <row r="5" spans="2:9" x14ac:dyDescent="0.2">
      <c r="B5" s="3">
        <v>5</v>
      </c>
      <c r="C5" s="3">
        <v>3</v>
      </c>
      <c r="E5" s="19">
        <f>E4/28*100</f>
        <v>35.714285714285715</v>
      </c>
      <c r="F5" s="19">
        <f t="shared" ref="F5:I5" si="0">F4/28*100</f>
        <v>42.857142857142854</v>
      </c>
      <c r="G5" s="19">
        <f t="shared" si="0"/>
        <v>21.428571428571427</v>
      </c>
      <c r="H5" s="19">
        <f t="shared" si="0"/>
        <v>0</v>
      </c>
      <c r="I5" s="19">
        <f t="shared" si="0"/>
        <v>0</v>
      </c>
    </row>
    <row r="6" spans="2:9" x14ac:dyDescent="0.2">
      <c r="B6" s="3">
        <v>4</v>
      </c>
      <c r="C6" s="3">
        <v>3</v>
      </c>
      <c r="F6">
        <f>SUM(E4:F4)</f>
        <v>22</v>
      </c>
    </row>
    <row r="7" spans="2:9" x14ac:dyDescent="0.2">
      <c r="B7" s="3">
        <v>5</v>
      </c>
      <c r="C7" s="3">
        <v>3</v>
      </c>
    </row>
    <row r="8" spans="2:9" x14ac:dyDescent="0.2">
      <c r="B8" s="3">
        <v>3</v>
      </c>
      <c r="C8" s="3">
        <v>3</v>
      </c>
    </row>
    <row r="9" spans="2:9" x14ac:dyDescent="0.2">
      <c r="B9" s="3">
        <v>4</v>
      </c>
      <c r="C9" s="3">
        <v>3</v>
      </c>
    </row>
    <row r="10" spans="2:9" x14ac:dyDescent="0.2">
      <c r="B10" s="3">
        <v>3</v>
      </c>
      <c r="C10" s="3">
        <v>4</v>
      </c>
    </row>
    <row r="11" spans="2:9" x14ac:dyDescent="0.2">
      <c r="B11" s="3">
        <v>5</v>
      </c>
      <c r="C11" s="3">
        <v>4</v>
      </c>
    </row>
    <row r="12" spans="2:9" x14ac:dyDescent="0.2">
      <c r="B12" s="3">
        <v>4</v>
      </c>
      <c r="C12" s="3">
        <v>4</v>
      </c>
    </row>
    <row r="13" spans="2:9" x14ac:dyDescent="0.2">
      <c r="B13" s="3">
        <v>5</v>
      </c>
      <c r="C13" s="3">
        <v>4</v>
      </c>
    </row>
    <row r="14" spans="2:9" x14ac:dyDescent="0.2">
      <c r="B14" s="3">
        <v>5</v>
      </c>
      <c r="C14" s="3">
        <v>4</v>
      </c>
    </row>
    <row r="15" spans="2:9" x14ac:dyDescent="0.2">
      <c r="B15" s="3">
        <v>4</v>
      </c>
      <c r="C15" s="3">
        <v>4</v>
      </c>
    </row>
    <row r="16" spans="2:9" x14ac:dyDescent="0.2">
      <c r="B16" s="3">
        <v>5</v>
      </c>
      <c r="C16" s="3">
        <v>4</v>
      </c>
    </row>
    <row r="17" spans="2:3" x14ac:dyDescent="0.2">
      <c r="B17" s="3">
        <v>5</v>
      </c>
      <c r="C17" s="3">
        <v>4</v>
      </c>
    </row>
    <row r="18" spans="2:3" x14ac:dyDescent="0.2">
      <c r="B18" s="3">
        <v>4</v>
      </c>
      <c r="C18" s="3">
        <v>4</v>
      </c>
    </row>
    <row r="19" spans="2:3" x14ac:dyDescent="0.2">
      <c r="B19" s="3">
        <v>4</v>
      </c>
      <c r="C19" s="3">
        <v>4</v>
      </c>
    </row>
    <row r="20" spans="2:3" x14ac:dyDescent="0.2">
      <c r="B20" s="3">
        <v>4</v>
      </c>
      <c r="C20" s="3">
        <v>4</v>
      </c>
    </row>
    <row r="21" spans="2:3" x14ac:dyDescent="0.2">
      <c r="B21" s="3">
        <v>5</v>
      </c>
      <c r="C21" s="3">
        <v>4</v>
      </c>
    </row>
    <row r="22" spans="2:3" x14ac:dyDescent="0.2">
      <c r="B22" s="3">
        <v>3</v>
      </c>
      <c r="C22" s="3">
        <v>5</v>
      </c>
    </row>
    <row r="23" spans="2:3" x14ac:dyDescent="0.2">
      <c r="B23" s="3">
        <v>4</v>
      </c>
      <c r="C23" s="3">
        <v>5</v>
      </c>
    </row>
    <row r="24" spans="2:3" x14ac:dyDescent="0.2">
      <c r="B24" s="3">
        <v>4</v>
      </c>
      <c r="C24" s="3">
        <v>5</v>
      </c>
    </row>
    <row r="25" spans="2:3" x14ac:dyDescent="0.2">
      <c r="B25" s="3">
        <v>4</v>
      </c>
      <c r="C25" s="3">
        <v>5</v>
      </c>
    </row>
    <row r="26" spans="2:3" x14ac:dyDescent="0.2">
      <c r="B26" s="3">
        <v>5</v>
      </c>
      <c r="C26" s="3">
        <v>5</v>
      </c>
    </row>
    <row r="27" spans="2:3" x14ac:dyDescent="0.2">
      <c r="B27" s="3">
        <v>3</v>
      </c>
      <c r="C27" s="3">
        <v>5</v>
      </c>
    </row>
    <row r="28" spans="2:3" x14ac:dyDescent="0.2">
      <c r="B28" s="3">
        <v>5</v>
      </c>
      <c r="C28" s="3">
        <v>5</v>
      </c>
    </row>
    <row r="29" spans="2:3" x14ac:dyDescent="0.2">
      <c r="B29" s="3">
        <v>3</v>
      </c>
      <c r="C29" s="3">
        <v>5</v>
      </c>
    </row>
    <row r="30" spans="2:3" x14ac:dyDescent="0.2">
      <c r="B30" s="3">
        <v>3</v>
      </c>
      <c r="C30" s="3">
        <v>5</v>
      </c>
    </row>
    <row r="31" spans="2:3" x14ac:dyDescent="0.2">
      <c r="B31" s="3">
        <v>4</v>
      </c>
      <c r="C31" s="3">
        <v>5</v>
      </c>
    </row>
    <row r="32" spans="2:3" x14ac:dyDescent="0.2">
      <c r="B32" s="4">
        <f t="shared" ref="B32" si="1">SUM(B4:B31)/28</f>
        <v>4.1428571428571432</v>
      </c>
    </row>
  </sheetData>
  <sortState ref="C4:C31">
    <sortCondition ref="C4"/>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workbookViewId="0">
      <selection activeCell="E13" sqref="E13"/>
    </sheetView>
  </sheetViews>
  <sheetFormatPr defaultRowHeight="12.75" x14ac:dyDescent="0.2"/>
  <cols>
    <col min="4" max="4" width="14.42578125" customWidth="1"/>
    <col min="5" max="5" width="18.42578125" customWidth="1"/>
    <col min="6" max="6" width="12.140625" customWidth="1"/>
    <col min="7" max="7" width="12.5703125" bestFit="1" customWidth="1"/>
    <col min="8" max="8" width="12.140625" customWidth="1"/>
    <col min="9" max="9" width="17.5703125" customWidth="1"/>
  </cols>
  <sheetData>
    <row r="1" spans="2:9" x14ac:dyDescent="0.2">
      <c r="E1" s="12">
        <v>1</v>
      </c>
      <c r="F1" s="12">
        <v>0.8</v>
      </c>
      <c r="G1" s="12">
        <v>0.6</v>
      </c>
      <c r="H1" s="12">
        <v>0.4</v>
      </c>
      <c r="I1" s="12">
        <v>0.2</v>
      </c>
    </row>
    <row r="2" spans="2:9" x14ac:dyDescent="0.2">
      <c r="B2" s="14" t="s">
        <v>147</v>
      </c>
      <c r="C2" s="13"/>
      <c r="D2" s="13"/>
      <c r="E2" s="9">
        <v>5</v>
      </c>
      <c r="F2" s="9">
        <v>4</v>
      </c>
      <c r="G2" s="9">
        <v>3</v>
      </c>
      <c r="H2" s="9">
        <v>2</v>
      </c>
      <c r="I2" s="9">
        <v>1</v>
      </c>
    </row>
    <row r="3" spans="2:9" x14ac:dyDescent="0.2">
      <c r="B3" s="14" t="s">
        <v>110</v>
      </c>
      <c r="C3" s="3"/>
      <c r="E3" s="10" t="s">
        <v>106</v>
      </c>
      <c r="F3" s="10" t="s">
        <v>107</v>
      </c>
      <c r="G3" s="10" t="s">
        <v>135</v>
      </c>
      <c r="H3" s="10" t="s">
        <v>104</v>
      </c>
      <c r="I3" s="10" t="s">
        <v>105</v>
      </c>
    </row>
    <row r="4" spans="2:9" x14ac:dyDescent="0.2">
      <c r="B4" s="3">
        <v>5</v>
      </c>
      <c r="C4" s="3">
        <v>3</v>
      </c>
      <c r="E4" s="11">
        <f>28-F4-G4</f>
        <v>9</v>
      </c>
      <c r="F4" s="11">
        <v>17</v>
      </c>
      <c r="G4" s="11">
        <v>2</v>
      </c>
      <c r="H4" s="11">
        <v>0</v>
      </c>
      <c r="I4" s="11">
        <v>0</v>
      </c>
    </row>
    <row r="5" spans="2:9" x14ac:dyDescent="0.2">
      <c r="B5" s="3">
        <v>5</v>
      </c>
      <c r="C5" s="3">
        <v>3</v>
      </c>
      <c r="E5" s="19">
        <f>E4/28*100</f>
        <v>32.142857142857146</v>
      </c>
      <c r="F5" s="19">
        <f t="shared" ref="F5:I5" si="0">F4/28*100</f>
        <v>60.714285714285708</v>
      </c>
      <c r="G5" s="19">
        <f t="shared" si="0"/>
        <v>7.1428571428571423</v>
      </c>
      <c r="H5" s="19">
        <f t="shared" si="0"/>
        <v>0</v>
      </c>
      <c r="I5" s="19">
        <f t="shared" si="0"/>
        <v>0</v>
      </c>
    </row>
    <row r="6" spans="2:9" x14ac:dyDescent="0.2">
      <c r="B6" s="3">
        <v>3</v>
      </c>
      <c r="C6" s="3">
        <v>4</v>
      </c>
      <c r="F6">
        <f>SUM(E4:F4)</f>
        <v>26</v>
      </c>
    </row>
    <row r="7" spans="2:9" x14ac:dyDescent="0.2">
      <c r="B7" s="3">
        <v>5</v>
      </c>
      <c r="C7" s="3">
        <v>4</v>
      </c>
    </row>
    <row r="8" spans="2:9" x14ac:dyDescent="0.2">
      <c r="B8" s="3">
        <v>4</v>
      </c>
      <c r="C8" s="3">
        <v>4</v>
      </c>
    </row>
    <row r="9" spans="2:9" x14ac:dyDescent="0.2">
      <c r="B9" s="3">
        <v>4</v>
      </c>
      <c r="C9" s="3">
        <v>4</v>
      </c>
    </row>
    <row r="10" spans="2:9" x14ac:dyDescent="0.2">
      <c r="B10" s="3">
        <v>3</v>
      </c>
      <c r="C10" s="3">
        <v>4</v>
      </c>
    </row>
    <row r="11" spans="2:9" x14ac:dyDescent="0.2">
      <c r="B11" s="3">
        <v>5</v>
      </c>
      <c r="C11" s="3">
        <v>4</v>
      </c>
    </row>
    <row r="12" spans="2:9" x14ac:dyDescent="0.2">
      <c r="B12" s="3">
        <v>4</v>
      </c>
      <c r="C12" s="3">
        <v>4</v>
      </c>
    </row>
    <row r="13" spans="2:9" x14ac:dyDescent="0.2">
      <c r="B13" s="3">
        <v>4</v>
      </c>
      <c r="C13" s="3">
        <v>4</v>
      </c>
    </row>
    <row r="14" spans="2:9" x14ac:dyDescent="0.2">
      <c r="B14" s="3">
        <v>5</v>
      </c>
      <c r="C14" s="3">
        <v>4</v>
      </c>
    </row>
    <row r="15" spans="2:9" x14ac:dyDescent="0.2">
      <c r="B15" s="3">
        <v>4</v>
      </c>
      <c r="C15" s="3">
        <v>4</v>
      </c>
    </row>
    <row r="16" spans="2:9" x14ac:dyDescent="0.2">
      <c r="B16" s="3">
        <v>4</v>
      </c>
      <c r="C16" s="3">
        <v>4</v>
      </c>
    </row>
    <row r="17" spans="2:3" x14ac:dyDescent="0.2">
      <c r="B17" s="3">
        <v>4</v>
      </c>
      <c r="C17" s="3">
        <v>4</v>
      </c>
    </row>
    <row r="18" spans="2:3" x14ac:dyDescent="0.2">
      <c r="B18" s="3">
        <v>4</v>
      </c>
      <c r="C18" s="3">
        <v>4</v>
      </c>
    </row>
    <row r="19" spans="2:3" x14ac:dyDescent="0.2">
      <c r="B19" s="3">
        <v>4</v>
      </c>
      <c r="C19" s="3">
        <v>4</v>
      </c>
    </row>
    <row r="20" spans="2:3" x14ac:dyDescent="0.2">
      <c r="B20" s="3">
        <v>4</v>
      </c>
      <c r="C20" s="3">
        <v>4</v>
      </c>
    </row>
    <row r="21" spans="2:3" x14ac:dyDescent="0.2">
      <c r="B21" s="3">
        <v>5</v>
      </c>
      <c r="C21" s="3">
        <v>4</v>
      </c>
    </row>
    <row r="22" spans="2:3" x14ac:dyDescent="0.2">
      <c r="B22" s="3">
        <v>4</v>
      </c>
      <c r="C22" s="3">
        <v>4</v>
      </c>
    </row>
    <row r="23" spans="2:3" x14ac:dyDescent="0.2">
      <c r="B23" s="3">
        <v>5</v>
      </c>
      <c r="C23" s="3">
        <v>5</v>
      </c>
    </row>
    <row r="24" spans="2:3" x14ac:dyDescent="0.2">
      <c r="B24" s="3">
        <v>4</v>
      </c>
      <c r="C24" s="3">
        <v>5</v>
      </c>
    </row>
    <row r="25" spans="2:3" x14ac:dyDescent="0.2">
      <c r="B25" s="3">
        <v>4</v>
      </c>
      <c r="C25" s="3">
        <v>5</v>
      </c>
    </row>
    <row r="26" spans="2:3" x14ac:dyDescent="0.2">
      <c r="B26" s="3">
        <v>5</v>
      </c>
      <c r="C26" s="3">
        <v>5</v>
      </c>
    </row>
    <row r="27" spans="2:3" x14ac:dyDescent="0.2">
      <c r="B27" s="3">
        <v>4</v>
      </c>
      <c r="C27" s="3">
        <v>5</v>
      </c>
    </row>
    <row r="28" spans="2:3" x14ac:dyDescent="0.2">
      <c r="B28" s="3">
        <v>5</v>
      </c>
      <c r="C28" s="3">
        <v>5</v>
      </c>
    </row>
    <row r="29" spans="2:3" x14ac:dyDescent="0.2">
      <c r="B29" s="3">
        <v>4</v>
      </c>
      <c r="C29" s="3">
        <v>5</v>
      </c>
    </row>
    <row r="30" spans="2:3" x14ac:dyDescent="0.2">
      <c r="B30" s="3">
        <v>4</v>
      </c>
      <c r="C30" s="3">
        <v>5</v>
      </c>
    </row>
    <row r="31" spans="2:3" x14ac:dyDescent="0.2">
      <c r="B31" s="3">
        <v>4</v>
      </c>
      <c r="C31" s="3">
        <v>5</v>
      </c>
    </row>
    <row r="32" spans="2:3" x14ac:dyDescent="0.2">
      <c r="B32" s="4">
        <f t="shared" ref="B32" si="1">SUM(B4:B31)/28</f>
        <v>4.25</v>
      </c>
    </row>
  </sheetData>
  <sortState ref="C4:C31">
    <sortCondition ref="C4"/>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workbookViewId="0">
      <selection activeCell="E11" sqref="E11"/>
    </sheetView>
  </sheetViews>
  <sheetFormatPr defaultRowHeight="12.75" x14ac:dyDescent="0.2"/>
  <cols>
    <col min="4" max="4" width="14.42578125" customWidth="1"/>
    <col min="5" max="5" width="18.42578125" customWidth="1"/>
    <col min="6" max="6" width="12.140625" customWidth="1"/>
    <col min="7" max="7" width="12.5703125" bestFit="1" customWidth="1"/>
    <col min="8" max="8" width="12.140625" customWidth="1"/>
    <col min="9" max="9" width="17.5703125" customWidth="1"/>
  </cols>
  <sheetData>
    <row r="1" spans="2:9" x14ac:dyDescent="0.2">
      <c r="E1" s="12">
        <v>1</v>
      </c>
      <c r="F1" s="12">
        <v>0.8</v>
      </c>
      <c r="G1" s="12">
        <v>0.6</v>
      </c>
      <c r="H1" s="12">
        <v>0.4</v>
      </c>
      <c r="I1" s="12">
        <v>0.2</v>
      </c>
    </row>
    <row r="2" spans="2:9" x14ac:dyDescent="0.2">
      <c r="B2" s="14" t="s">
        <v>148</v>
      </c>
      <c r="C2" s="13"/>
      <c r="D2" s="13"/>
      <c r="E2" s="9">
        <v>5</v>
      </c>
      <c r="F2" s="9">
        <v>4</v>
      </c>
      <c r="G2" s="9">
        <v>3</v>
      </c>
      <c r="H2" s="9">
        <v>2</v>
      </c>
      <c r="I2" s="9">
        <v>1</v>
      </c>
    </row>
    <row r="3" spans="2:9" x14ac:dyDescent="0.2">
      <c r="B3" s="14" t="s">
        <v>111</v>
      </c>
      <c r="C3" s="3"/>
      <c r="E3" s="10" t="s">
        <v>106</v>
      </c>
      <c r="F3" s="10" t="s">
        <v>107</v>
      </c>
      <c r="G3" s="10" t="s">
        <v>135</v>
      </c>
      <c r="H3" s="10" t="s">
        <v>104</v>
      </c>
      <c r="I3" s="10" t="s">
        <v>105</v>
      </c>
    </row>
    <row r="4" spans="2:9" x14ac:dyDescent="0.2">
      <c r="B4" s="3">
        <v>5</v>
      </c>
      <c r="C4" s="18">
        <v>4</v>
      </c>
      <c r="E4" s="11">
        <f>28-F4-G4</f>
        <v>18</v>
      </c>
      <c r="F4" s="11">
        <v>10</v>
      </c>
      <c r="G4" s="11">
        <v>0</v>
      </c>
      <c r="H4" s="11">
        <v>0</v>
      </c>
      <c r="I4" s="11">
        <v>0</v>
      </c>
    </row>
    <row r="5" spans="2:9" x14ac:dyDescent="0.2">
      <c r="B5" s="3">
        <v>5</v>
      </c>
      <c r="C5" s="18">
        <v>4</v>
      </c>
      <c r="E5" s="19">
        <f>E4/28*100</f>
        <v>64.285714285714292</v>
      </c>
      <c r="F5" s="19">
        <f t="shared" ref="F5:I5" si="0">F4/28*100</f>
        <v>35.714285714285715</v>
      </c>
      <c r="G5" s="19">
        <f t="shared" si="0"/>
        <v>0</v>
      </c>
      <c r="H5" s="19">
        <f t="shared" si="0"/>
        <v>0</v>
      </c>
      <c r="I5" s="19">
        <f t="shared" si="0"/>
        <v>0</v>
      </c>
    </row>
    <row r="6" spans="2:9" x14ac:dyDescent="0.2">
      <c r="B6" s="3">
        <v>5</v>
      </c>
      <c r="C6" s="18">
        <v>4</v>
      </c>
      <c r="F6">
        <f>SUM(E4:F4)</f>
        <v>28</v>
      </c>
    </row>
    <row r="7" spans="2:9" x14ac:dyDescent="0.2">
      <c r="B7" s="3">
        <v>5</v>
      </c>
      <c r="C7" s="18">
        <v>4</v>
      </c>
    </row>
    <row r="8" spans="2:9" x14ac:dyDescent="0.2">
      <c r="B8" s="3">
        <v>4</v>
      </c>
      <c r="C8" s="18">
        <v>4</v>
      </c>
    </row>
    <row r="9" spans="2:9" x14ac:dyDescent="0.2">
      <c r="B9" s="3">
        <v>5</v>
      </c>
      <c r="C9" s="18">
        <v>4</v>
      </c>
    </row>
    <row r="10" spans="2:9" x14ac:dyDescent="0.2">
      <c r="B10" s="3">
        <v>4</v>
      </c>
      <c r="C10" s="18">
        <v>4</v>
      </c>
    </row>
    <row r="11" spans="2:9" x14ac:dyDescent="0.2">
      <c r="B11" s="3">
        <v>5</v>
      </c>
      <c r="C11" s="18">
        <v>4</v>
      </c>
    </row>
    <row r="12" spans="2:9" x14ac:dyDescent="0.2">
      <c r="B12" s="3">
        <v>5</v>
      </c>
      <c r="C12" s="18">
        <v>4</v>
      </c>
    </row>
    <row r="13" spans="2:9" x14ac:dyDescent="0.2">
      <c r="B13" s="3">
        <v>4</v>
      </c>
      <c r="C13" s="18">
        <v>4</v>
      </c>
    </row>
    <row r="14" spans="2:9" x14ac:dyDescent="0.2">
      <c r="B14" s="3">
        <v>5</v>
      </c>
      <c r="C14" s="18">
        <v>5</v>
      </c>
    </row>
    <row r="15" spans="2:9" x14ac:dyDescent="0.2">
      <c r="B15" s="3">
        <v>4</v>
      </c>
      <c r="C15" s="18">
        <v>5</v>
      </c>
    </row>
    <row r="16" spans="2:9" x14ac:dyDescent="0.2">
      <c r="B16" s="3">
        <v>4</v>
      </c>
      <c r="C16" s="18">
        <v>5</v>
      </c>
    </row>
    <row r="17" spans="2:3" x14ac:dyDescent="0.2">
      <c r="B17" s="3">
        <v>5</v>
      </c>
      <c r="C17" s="18">
        <v>5</v>
      </c>
    </row>
    <row r="18" spans="2:3" x14ac:dyDescent="0.2">
      <c r="B18" s="3">
        <v>5</v>
      </c>
      <c r="C18" s="18">
        <v>5</v>
      </c>
    </row>
    <row r="19" spans="2:3" x14ac:dyDescent="0.2">
      <c r="B19" s="3">
        <v>5</v>
      </c>
      <c r="C19" s="18">
        <v>5</v>
      </c>
    </row>
    <row r="20" spans="2:3" x14ac:dyDescent="0.2">
      <c r="B20" s="3">
        <v>5</v>
      </c>
      <c r="C20" s="18">
        <v>5</v>
      </c>
    </row>
    <row r="21" spans="2:3" x14ac:dyDescent="0.2">
      <c r="B21" s="3">
        <v>5</v>
      </c>
      <c r="C21" s="18">
        <v>5</v>
      </c>
    </row>
    <row r="22" spans="2:3" x14ac:dyDescent="0.2">
      <c r="B22" s="3">
        <v>4</v>
      </c>
      <c r="C22" s="18">
        <v>5</v>
      </c>
    </row>
    <row r="23" spans="2:3" x14ac:dyDescent="0.2">
      <c r="B23" s="3">
        <v>5</v>
      </c>
      <c r="C23" s="18">
        <v>5</v>
      </c>
    </row>
    <row r="24" spans="2:3" x14ac:dyDescent="0.2">
      <c r="B24" s="3">
        <v>4</v>
      </c>
      <c r="C24" s="18">
        <v>5</v>
      </c>
    </row>
    <row r="25" spans="2:3" x14ac:dyDescent="0.2">
      <c r="B25" s="3">
        <v>5</v>
      </c>
      <c r="C25" s="18">
        <v>5</v>
      </c>
    </row>
    <row r="26" spans="2:3" x14ac:dyDescent="0.2">
      <c r="B26" s="3">
        <v>5</v>
      </c>
      <c r="C26" s="18">
        <v>5</v>
      </c>
    </row>
    <row r="27" spans="2:3" x14ac:dyDescent="0.2">
      <c r="B27" s="3">
        <v>4</v>
      </c>
      <c r="C27" s="18">
        <v>5</v>
      </c>
    </row>
    <row r="28" spans="2:3" x14ac:dyDescent="0.2">
      <c r="B28" s="3">
        <v>5</v>
      </c>
      <c r="C28" s="18">
        <v>5</v>
      </c>
    </row>
    <row r="29" spans="2:3" x14ac:dyDescent="0.2">
      <c r="B29" s="3">
        <v>4</v>
      </c>
      <c r="C29" s="18">
        <v>5</v>
      </c>
    </row>
    <row r="30" spans="2:3" x14ac:dyDescent="0.2">
      <c r="B30" s="3">
        <v>4</v>
      </c>
      <c r="C30" s="18">
        <v>5</v>
      </c>
    </row>
    <row r="31" spans="2:3" x14ac:dyDescent="0.2">
      <c r="B31" s="3">
        <v>5</v>
      </c>
      <c r="C31" s="18">
        <v>5</v>
      </c>
    </row>
    <row r="32" spans="2:3" x14ac:dyDescent="0.2">
      <c r="B32" s="4">
        <f>SUM(B4:B31)/28</f>
        <v>4.6428571428571432</v>
      </c>
    </row>
  </sheetData>
  <sortState ref="C4:C31">
    <sortCondition ref="C4"/>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topLeftCell="A8" workbookViewId="0">
      <selection activeCell="E21" sqref="E21"/>
    </sheetView>
  </sheetViews>
  <sheetFormatPr defaultRowHeight="12.75" x14ac:dyDescent="0.2"/>
  <cols>
    <col min="4" max="4" width="14.42578125" customWidth="1"/>
    <col min="5" max="5" width="18.42578125" customWidth="1"/>
    <col min="6" max="6" width="12.140625" customWidth="1"/>
    <col min="7" max="7" width="12.5703125" bestFit="1" customWidth="1"/>
    <col min="8" max="8" width="12.140625" customWidth="1"/>
    <col min="9" max="9" width="17.5703125" customWidth="1"/>
  </cols>
  <sheetData>
    <row r="1" spans="2:9" x14ac:dyDescent="0.2">
      <c r="E1" s="12">
        <v>1</v>
      </c>
      <c r="F1" s="12">
        <v>0.8</v>
      </c>
      <c r="G1" s="12">
        <v>0.6</v>
      </c>
      <c r="H1" s="12">
        <v>0.4</v>
      </c>
      <c r="I1" s="12">
        <v>0.2</v>
      </c>
    </row>
    <row r="2" spans="2:9" x14ac:dyDescent="0.2">
      <c r="B2" s="14" t="s">
        <v>151</v>
      </c>
      <c r="C2" s="13"/>
      <c r="D2" s="13"/>
      <c r="E2" s="9">
        <v>5</v>
      </c>
      <c r="F2" s="9">
        <v>4</v>
      </c>
      <c r="G2" s="9">
        <v>3</v>
      </c>
      <c r="H2" s="9">
        <v>2</v>
      </c>
      <c r="I2" s="9">
        <v>1</v>
      </c>
    </row>
    <row r="3" spans="2:9" x14ac:dyDescent="0.2">
      <c r="B3" s="14" t="s">
        <v>112</v>
      </c>
      <c r="C3" s="3"/>
      <c r="E3" s="10" t="s">
        <v>106</v>
      </c>
      <c r="F3" s="10" t="s">
        <v>107</v>
      </c>
      <c r="G3" s="10" t="s">
        <v>135</v>
      </c>
      <c r="H3" s="10" t="s">
        <v>104</v>
      </c>
      <c r="I3" s="10" t="s">
        <v>105</v>
      </c>
    </row>
    <row r="4" spans="2:9" x14ac:dyDescent="0.2">
      <c r="B4" s="3">
        <v>4</v>
      </c>
      <c r="C4" s="3">
        <v>2</v>
      </c>
      <c r="E4" s="11">
        <f>28-F4-G4</f>
        <v>10</v>
      </c>
      <c r="F4" s="11">
        <v>14</v>
      </c>
      <c r="G4" s="11">
        <v>4</v>
      </c>
      <c r="H4" s="11">
        <v>2</v>
      </c>
      <c r="I4" s="11">
        <v>0</v>
      </c>
    </row>
    <row r="5" spans="2:9" x14ac:dyDescent="0.2">
      <c r="B5" s="3">
        <v>5</v>
      </c>
      <c r="C5" s="3">
        <v>2</v>
      </c>
      <c r="E5" s="19">
        <f>E4/28*100</f>
        <v>35.714285714285715</v>
      </c>
      <c r="F5" s="19">
        <f t="shared" ref="F5:I5" si="0">F4/28*100</f>
        <v>50</v>
      </c>
      <c r="G5" s="19">
        <f t="shared" si="0"/>
        <v>14.285714285714285</v>
      </c>
      <c r="H5" s="19">
        <f t="shared" si="0"/>
        <v>7.1428571428571423</v>
      </c>
      <c r="I5" s="19">
        <f t="shared" si="0"/>
        <v>0</v>
      </c>
    </row>
    <row r="6" spans="2:9" x14ac:dyDescent="0.2">
      <c r="B6" s="3">
        <v>2</v>
      </c>
      <c r="C6" s="3">
        <v>3</v>
      </c>
      <c r="F6">
        <f>SUM(E4:F4)</f>
        <v>24</v>
      </c>
    </row>
    <row r="7" spans="2:9" x14ac:dyDescent="0.2">
      <c r="B7" s="3">
        <v>5</v>
      </c>
      <c r="C7" s="3">
        <v>3</v>
      </c>
    </row>
    <row r="8" spans="2:9" x14ac:dyDescent="0.2">
      <c r="B8" s="3">
        <v>3</v>
      </c>
      <c r="C8" s="3">
        <v>3</v>
      </c>
    </row>
    <row r="9" spans="2:9" x14ac:dyDescent="0.2">
      <c r="B9" s="3">
        <v>4</v>
      </c>
      <c r="C9" s="3">
        <v>3</v>
      </c>
    </row>
    <row r="10" spans="2:9" x14ac:dyDescent="0.2">
      <c r="B10" s="3">
        <v>3</v>
      </c>
      <c r="C10" s="3">
        <v>4</v>
      </c>
    </row>
    <row r="11" spans="2:9" x14ac:dyDescent="0.2">
      <c r="B11" s="3">
        <v>4</v>
      </c>
      <c r="C11" s="3">
        <v>4</v>
      </c>
    </row>
    <row r="12" spans="2:9" x14ac:dyDescent="0.2">
      <c r="B12" s="3">
        <v>4</v>
      </c>
      <c r="C12" s="3">
        <v>4</v>
      </c>
    </row>
    <row r="13" spans="2:9" x14ac:dyDescent="0.2">
      <c r="B13" s="3">
        <v>4</v>
      </c>
      <c r="C13" s="3">
        <v>4</v>
      </c>
    </row>
    <row r="14" spans="2:9" x14ac:dyDescent="0.2">
      <c r="B14" s="3">
        <v>5</v>
      </c>
      <c r="C14" s="3">
        <v>4</v>
      </c>
    </row>
    <row r="15" spans="2:9" x14ac:dyDescent="0.2">
      <c r="B15" s="3">
        <v>4</v>
      </c>
      <c r="C15" s="3">
        <v>4</v>
      </c>
    </row>
    <row r="16" spans="2:9" x14ac:dyDescent="0.2">
      <c r="B16" s="3">
        <v>4</v>
      </c>
      <c r="C16" s="3">
        <v>4</v>
      </c>
    </row>
    <row r="17" spans="2:3" x14ac:dyDescent="0.2">
      <c r="B17" s="3">
        <v>4</v>
      </c>
      <c r="C17" s="3">
        <v>4</v>
      </c>
    </row>
    <row r="18" spans="2:3" x14ac:dyDescent="0.2">
      <c r="B18" s="3">
        <v>5</v>
      </c>
      <c r="C18" s="3">
        <v>4</v>
      </c>
    </row>
    <row r="19" spans="2:3" x14ac:dyDescent="0.2">
      <c r="B19" s="3">
        <v>4</v>
      </c>
      <c r="C19" s="3">
        <v>4</v>
      </c>
    </row>
    <row r="20" spans="2:3" x14ac:dyDescent="0.2">
      <c r="B20" s="3">
        <v>4</v>
      </c>
      <c r="C20" s="3">
        <v>4</v>
      </c>
    </row>
    <row r="21" spans="2:3" x14ac:dyDescent="0.2">
      <c r="B21" s="3">
        <v>5</v>
      </c>
      <c r="C21" s="3">
        <v>4</v>
      </c>
    </row>
    <row r="22" spans="2:3" x14ac:dyDescent="0.2">
      <c r="B22" s="3">
        <v>4</v>
      </c>
      <c r="C22" s="3">
        <v>4</v>
      </c>
    </row>
    <row r="23" spans="2:3" x14ac:dyDescent="0.2">
      <c r="B23" s="3">
        <v>5</v>
      </c>
      <c r="C23" s="3">
        <v>4</v>
      </c>
    </row>
    <row r="24" spans="2:3" x14ac:dyDescent="0.2">
      <c r="B24" s="3">
        <v>4</v>
      </c>
      <c r="C24" s="3">
        <v>5</v>
      </c>
    </row>
    <row r="25" spans="2:3" x14ac:dyDescent="0.2">
      <c r="B25" s="3">
        <v>4</v>
      </c>
      <c r="C25" s="3">
        <v>5</v>
      </c>
    </row>
    <row r="26" spans="2:3" x14ac:dyDescent="0.2">
      <c r="B26" s="3">
        <v>5</v>
      </c>
      <c r="C26" s="3">
        <v>5</v>
      </c>
    </row>
    <row r="27" spans="2:3" x14ac:dyDescent="0.2">
      <c r="B27" s="3">
        <v>3</v>
      </c>
      <c r="C27" s="3">
        <v>5</v>
      </c>
    </row>
    <row r="28" spans="2:3" x14ac:dyDescent="0.2">
      <c r="B28" s="3">
        <v>5</v>
      </c>
      <c r="C28" s="3">
        <v>5</v>
      </c>
    </row>
    <row r="29" spans="2:3" x14ac:dyDescent="0.2">
      <c r="B29" s="3">
        <v>2</v>
      </c>
      <c r="C29" s="3">
        <v>5</v>
      </c>
    </row>
    <row r="30" spans="2:3" x14ac:dyDescent="0.2">
      <c r="B30" s="3">
        <v>3</v>
      </c>
      <c r="C30" s="3">
        <v>5</v>
      </c>
    </row>
    <row r="31" spans="2:3" x14ac:dyDescent="0.2">
      <c r="B31" s="3">
        <v>4</v>
      </c>
      <c r="C31" s="3">
        <v>5</v>
      </c>
    </row>
    <row r="32" spans="2:3" x14ac:dyDescent="0.2">
      <c r="B32" s="4">
        <f>SUM(B4:B31)/28</f>
        <v>4</v>
      </c>
    </row>
  </sheetData>
  <sortState ref="C4:C31">
    <sortCondition ref="C4"/>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topLeftCell="A6" workbookViewId="0">
      <selection activeCell="C8" sqref="C8:C31"/>
    </sheetView>
  </sheetViews>
  <sheetFormatPr defaultRowHeight="12.75" x14ac:dyDescent="0.2"/>
  <cols>
    <col min="4" max="4" width="14.42578125" customWidth="1"/>
    <col min="5" max="5" width="18.42578125" customWidth="1"/>
    <col min="6" max="6" width="12.140625" customWidth="1"/>
    <col min="7" max="7" width="12.5703125" bestFit="1" customWidth="1"/>
    <col min="8" max="8" width="12.140625" customWidth="1"/>
    <col min="9" max="9" width="17.5703125" customWidth="1"/>
  </cols>
  <sheetData>
    <row r="1" spans="2:9" x14ac:dyDescent="0.2">
      <c r="E1" s="12">
        <v>1</v>
      </c>
      <c r="F1" s="12">
        <v>0.8</v>
      </c>
      <c r="G1" s="12">
        <v>0.6</v>
      </c>
      <c r="H1" s="12">
        <v>0.4</v>
      </c>
      <c r="I1" s="12">
        <v>0.2</v>
      </c>
    </row>
    <row r="2" spans="2:9" x14ac:dyDescent="0.2">
      <c r="B2" s="14" t="s">
        <v>153</v>
      </c>
      <c r="C2" s="13"/>
      <c r="D2" s="13"/>
      <c r="E2" s="9">
        <v>5</v>
      </c>
      <c r="F2" s="9">
        <v>4</v>
      </c>
      <c r="G2" s="9">
        <v>3</v>
      </c>
      <c r="H2" s="9">
        <v>2</v>
      </c>
      <c r="I2" s="9">
        <v>1</v>
      </c>
    </row>
    <row r="3" spans="2:9" x14ac:dyDescent="0.2">
      <c r="B3" s="14" t="s">
        <v>113</v>
      </c>
      <c r="C3" s="3"/>
      <c r="E3" s="10" t="s">
        <v>106</v>
      </c>
      <c r="F3" s="10" t="s">
        <v>107</v>
      </c>
      <c r="G3" s="10" t="s">
        <v>135</v>
      </c>
      <c r="H3" s="10" t="s">
        <v>104</v>
      </c>
      <c r="I3" s="10" t="s">
        <v>105</v>
      </c>
    </row>
    <row r="4" spans="2:9" x14ac:dyDescent="0.2">
      <c r="B4" s="3">
        <v>4</v>
      </c>
      <c r="C4" s="3">
        <v>3</v>
      </c>
      <c r="E4" s="11">
        <f>28-F4-G4</f>
        <v>11</v>
      </c>
      <c r="F4" s="11">
        <v>13</v>
      </c>
      <c r="G4" s="11">
        <v>4</v>
      </c>
      <c r="H4" s="11">
        <v>0</v>
      </c>
      <c r="I4" s="11">
        <v>0</v>
      </c>
    </row>
    <row r="5" spans="2:9" x14ac:dyDescent="0.2">
      <c r="B5" s="3">
        <v>5</v>
      </c>
      <c r="C5" s="3">
        <v>3</v>
      </c>
      <c r="E5" s="19">
        <f>E4/28*100</f>
        <v>39.285714285714285</v>
      </c>
      <c r="F5" s="19">
        <f t="shared" ref="F5:I5" si="0">F4/28*100</f>
        <v>46.428571428571431</v>
      </c>
      <c r="G5" s="19">
        <f t="shared" si="0"/>
        <v>14.285714285714285</v>
      </c>
      <c r="H5" s="19">
        <f t="shared" si="0"/>
        <v>0</v>
      </c>
      <c r="I5" s="19">
        <f t="shared" si="0"/>
        <v>0</v>
      </c>
    </row>
    <row r="6" spans="2:9" x14ac:dyDescent="0.2">
      <c r="B6" s="3">
        <v>4</v>
      </c>
      <c r="C6" s="3">
        <v>3</v>
      </c>
      <c r="F6">
        <f>SUM(E4:F4)</f>
        <v>24</v>
      </c>
    </row>
    <row r="7" spans="2:9" x14ac:dyDescent="0.2">
      <c r="B7" s="3">
        <v>5</v>
      </c>
      <c r="C7" s="3">
        <v>3</v>
      </c>
    </row>
    <row r="8" spans="2:9" x14ac:dyDescent="0.2">
      <c r="B8" s="3">
        <v>3</v>
      </c>
      <c r="C8" s="3">
        <v>4</v>
      </c>
    </row>
    <row r="9" spans="2:9" x14ac:dyDescent="0.2">
      <c r="B9" s="3">
        <v>4</v>
      </c>
      <c r="C9" s="3">
        <v>4</v>
      </c>
    </row>
    <row r="10" spans="2:9" x14ac:dyDescent="0.2">
      <c r="B10" s="3">
        <v>4</v>
      </c>
      <c r="C10" s="3">
        <v>4</v>
      </c>
    </row>
    <row r="11" spans="2:9" x14ac:dyDescent="0.2">
      <c r="B11" s="3">
        <v>5</v>
      </c>
      <c r="C11" s="3">
        <v>4</v>
      </c>
    </row>
    <row r="12" spans="2:9" x14ac:dyDescent="0.2">
      <c r="B12" s="3">
        <v>4</v>
      </c>
      <c r="C12" s="3">
        <v>4</v>
      </c>
    </row>
    <row r="13" spans="2:9" x14ac:dyDescent="0.2">
      <c r="B13" s="3">
        <v>4</v>
      </c>
      <c r="C13" s="3">
        <v>4</v>
      </c>
    </row>
    <row r="14" spans="2:9" x14ac:dyDescent="0.2">
      <c r="B14" s="3">
        <v>5</v>
      </c>
      <c r="C14" s="3">
        <v>4</v>
      </c>
    </row>
    <row r="15" spans="2:9" x14ac:dyDescent="0.2">
      <c r="B15" s="3">
        <v>3</v>
      </c>
      <c r="C15" s="3">
        <v>4</v>
      </c>
    </row>
    <row r="16" spans="2:9" x14ac:dyDescent="0.2">
      <c r="B16" s="3">
        <v>4</v>
      </c>
      <c r="C16" s="3">
        <v>4</v>
      </c>
    </row>
    <row r="17" spans="2:3" x14ac:dyDescent="0.2">
      <c r="B17" s="3">
        <v>4</v>
      </c>
      <c r="C17" s="3">
        <v>4</v>
      </c>
    </row>
    <row r="18" spans="2:3" x14ac:dyDescent="0.2">
      <c r="B18" s="3">
        <v>5</v>
      </c>
      <c r="C18" s="3">
        <v>4</v>
      </c>
    </row>
    <row r="19" spans="2:3" x14ac:dyDescent="0.2">
      <c r="B19" s="3">
        <v>5</v>
      </c>
      <c r="C19" s="3">
        <v>4</v>
      </c>
    </row>
    <row r="20" spans="2:3" x14ac:dyDescent="0.2">
      <c r="B20" s="3">
        <v>4</v>
      </c>
      <c r="C20" s="3">
        <v>4</v>
      </c>
    </row>
    <row r="21" spans="2:3" x14ac:dyDescent="0.2">
      <c r="B21" s="3">
        <v>5</v>
      </c>
      <c r="C21" s="3">
        <v>5</v>
      </c>
    </row>
    <row r="22" spans="2:3" x14ac:dyDescent="0.2">
      <c r="B22" s="3">
        <v>4</v>
      </c>
      <c r="C22" s="3">
        <v>5</v>
      </c>
    </row>
    <row r="23" spans="2:3" x14ac:dyDescent="0.2">
      <c r="B23" s="3">
        <v>4</v>
      </c>
      <c r="C23" s="3">
        <v>5</v>
      </c>
    </row>
    <row r="24" spans="2:3" x14ac:dyDescent="0.2">
      <c r="B24" s="3">
        <v>5</v>
      </c>
      <c r="C24" s="3">
        <v>5</v>
      </c>
    </row>
    <row r="25" spans="2:3" x14ac:dyDescent="0.2">
      <c r="B25" s="3">
        <v>4</v>
      </c>
      <c r="C25" s="3">
        <v>5</v>
      </c>
    </row>
    <row r="26" spans="2:3" x14ac:dyDescent="0.2">
      <c r="B26" s="3">
        <v>5</v>
      </c>
      <c r="C26" s="3">
        <v>5</v>
      </c>
    </row>
    <row r="27" spans="2:3" x14ac:dyDescent="0.2">
      <c r="B27" s="3">
        <v>3</v>
      </c>
      <c r="C27" s="3">
        <v>5</v>
      </c>
    </row>
    <row r="28" spans="2:3" x14ac:dyDescent="0.2">
      <c r="B28" s="3">
        <v>5</v>
      </c>
      <c r="C28" s="3">
        <v>5</v>
      </c>
    </row>
    <row r="29" spans="2:3" x14ac:dyDescent="0.2">
      <c r="B29" s="3">
        <v>4</v>
      </c>
      <c r="C29" s="3">
        <v>5</v>
      </c>
    </row>
    <row r="30" spans="2:3" x14ac:dyDescent="0.2">
      <c r="B30" s="3">
        <v>3</v>
      </c>
      <c r="C30" s="3">
        <v>5</v>
      </c>
    </row>
    <row r="31" spans="2:3" x14ac:dyDescent="0.2">
      <c r="B31" s="3">
        <v>5</v>
      </c>
      <c r="C31" s="3">
        <v>5</v>
      </c>
    </row>
    <row r="32" spans="2:3" x14ac:dyDescent="0.2">
      <c r="B32" s="4">
        <f t="shared" ref="B32" si="1">SUM(B4:B31)/28</f>
        <v>4.25</v>
      </c>
    </row>
  </sheetData>
  <sortState ref="C4:C31">
    <sortCondition ref="C4"/>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topLeftCell="A7" workbookViewId="0">
      <selection activeCell="C10" sqref="C10:C31"/>
    </sheetView>
  </sheetViews>
  <sheetFormatPr defaultRowHeight="12.75" x14ac:dyDescent="0.2"/>
  <cols>
    <col min="4" max="4" width="14.42578125" customWidth="1"/>
    <col min="5" max="5" width="18.42578125" customWidth="1"/>
    <col min="6" max="6" width="12.140625" customWidth="1"/>
    <col min="7" max="7" width="12.5703125" bestFit="1" customWidth="1"/>
    <col min="8" max="8" width="12.140625" customWidth="1"/>
    <col min="9" max="9" width="17.5703125" customWidth="1"/>
  </cols>
  <sheetData>
    <row r="1" spans="2:9" x14ac:dyDescent="0.2">
      <c r="E1" s="12">
        <v>1</v>
      </c>
      <c r="F1" s="12">
        <v>0.8</v>
      </c>
      <c r="G1" s="12">
        <v>0.6</v>
      </c>
      <c r="H1" s="12">
        <v>0.4</v>
      </c>
      <c r="I1" s="12">
        <v>0.2</v>
      </c>
    </row>
    <row r="2" spans="2:9" x14ac:dyDescent="0.2">
      <c r="B2" s="14" t="s">
        <v>155</v>
      </c>
      <c r="C2" s="13"/>
      <c r="D2" s="13"/>
      <c r="E2" s="9">
        <v>5</v>
      </c>
      <c r="F2" s="9">
        <v>4</v>
      </c>
      <c r="G2" s="9">
        <v>3</v>
      </c>
      <c r="H2" s="9">
        <v>2</v>
      </c>
      <c r="I2" s="9">
        <v>1</v>
      </c>
    </row>
    <row r="3" spans="2:9" x14ac:dyDescent="0.2">
      <c r="B3" s="14" t="s">
        <v>114</v>
      </c>
      <c r="C3" s="3"/>
      <c r="E3" s="10" t="s">
        <v>106</v>
      </c>
      <c r="F3" s="10" t="s">
        <v>107</v>
      </c>
      <c r="G3" s="10" t="s">
        <v>135</v>
      </c>
      <c r="H3" s="10" t="s">
        <v>104</v>
      </c>
      <c r="I3" s="10" t="s">
        <v>105</v>
      </c>
    </row>
    <row r="4" spans="2:9" x14ac:dyDescent="0.2">
      <c r="B4" s="3">
        <v>4</v>
      </c>
      <c r="C4" s="3">
        <v>3</v>
      </c>
      <c r="E4" s="11">
        <f>28-F4-G4</f>
        <v>12</v>
      </c>
      <c r="F4" s="11">
        <v>10</v>
      </c>
      <c r="G4" s="11">
        <v>6</v>
      </c>
      <c r="H4" s="11">
        <v>0</v>
      </c>
      <c r="I4" s="11">
        <v>0</v>
      </c>
    </row>
    <row r="5" spans="2:9" x14ac:dyDescent="0.2">
      <c r="B5" s="3">
        <v>5</v>
      </c>
      <c r="C5" s="3">
        <v>3</v>
      </c>
      <c r="E5" s="19">
        <f>E4/28*100</f>
        <v>42.857142857142854</v>
      </c>
      <c r="F5" s="19">
        <f t="shared" ref="F5:I5" si="0">F4/28*100</f>
        <v>35.714285714285715</v>
      </c>
      <c r="G5" s="19">
        <f t="shared" si="0"/>
        <v>21.428571428571427</v>
      </c>
      <c r="H5" s="19">
        <f t="shared" si="0"/>
        <v>0</v>
      </c>
      <c r="I5" s="19">
        <f t="shared" si="0"/>
        <v>0</v>
      </c>
    </row>
    <row r="6" spans="2:9" x14ac:dyDescent="0.2">
      <c r="B6" s="3">
        <v>3</v>
      </c>
      <c r="C6" s="3">
        <v>3</v>
      </c>
      <c r="F6">
        <f>SUM(E4:F4)</f>
        <v>22</v>
      </c>
    </row>
    <row r="7" spans="2:9" x14ac:dyDescent="0.2">
      <c r="B7" s="3">
        <v>5</v>
      </c>
      <c r="C7" s="3">
        <v>3</v>
      </c>
    </row>
    <row r="8" spans="2:9" x14ac:dyDescent="0.2">
      <c r="B8" s="3">
        <v>3</v>
      </c>
      <c r="C8" s="3">
        <v>3</v>
      </c>
    </row>
    <row r="9" spans="2:9" x14ac:dyDescent="0.2">
      <c r="B9" s="3">
        <v>5</v>
      </c>
      <c r="C9" s="3">
        <v>3</v>
      </c>
    </row>
    <row r="10" spans="2:9" x14ac:dyDescent="0.2">
      <c r="B10" s="3">
        <v>4</v>
      </c>
      <c r="C10" s="3">
        <v>4</v>
      </c>
    </row>
    <row r="11" spans="2:9" x14ac:dyDescent="0.2">
      <c r="B11" s="3">
        <v>4</v>
      </c>
      <c r="C11" s="3">
        <v>4</v>
      </c>
    </row>
    <row r="12" spans="2:9" x14ac:dyDescent="0.2">
      <c r="B12" s="3">
        <v>5</v>
      </c>
      <c r="C12" s="3">
        <v>4</v>
      </c>
    </row>
    <row r="13" spans="2:9" x14ac:dyDescent="0.2">
      <c r="B13" s="3">
        <v>5</v>
      </c>
      <c r="C13" s="3">
        <v>4</v>
      </c>
    </row>
    <row r="14" spans="2:9" x14ac:dyDescent="0.2">
      <c r="B14" s="3">
        <v>5</v>
      </c>
      <c r="C14" s="3">
        <v>4</v>
      </c>
    </row>
    <row r="15" spans="2:9" x14ac:dyDescent="0.2">
      <c r="B15" s="3">
        <v>3</v>
      </c>
      <c r="C15" s="3">
        <v>4</v>
      </c>
    </row>
    <row r="16" spans="2:9" x14ac:dyDescent="0.2">
      <c r="B16" s="3">
        <v>5</v>
      </c>
      <c r="C16" s="3">
        <v>4</v>
      </c>
    </row>
    <row r="17" spans="2:3" x14ac:dyDescent="0.2">
      <c r="B17" s="3">
        <v>4</v>
      </c>
      <c r="C17" s="3">
        <v>4</v>
      </c>
    </row>
    <row r="18" spans="2:3" x14ac:dyDescent="0.2">
      <c r="B18" s="3">
        <v>4</v>
      </c>
      <c r="C18" s="3">
        <v>4</v>
      </c>
    </row>
    <row r="19" spans="2:3" x14ac:dyDescent="0.2">
      <c r="B19" s="3">
        <v>4</v>
      </c>
      <c r="C19" s="3">
        <v>4</v>
      </c>
    </row>
    <row r="20" spans="2:3" x14ac:dyDescent="0.2">
      <c r="B20" s="3">
        <v>4</v>
      </c>
      <c r="C20" s="3">
        <v>5</v>
      </c>
    </row>
    <row r="21" spans="2:3" x14ac:dyDescent="0.2">
      <c r="B21" s="3">
        <v>5</v>
      </c>
      <c r="C21" s="3">
        <v>5</v>
      </c>
    </row>
    <row r="22" spans="2:3" x14ac:dyDescent="0.2">
      <c r="B22" s="3">
        <v>4</v>
      </c>
      <c r="C22" s="3">
        <v>5</v>
      </c>
    </row>
    <row r="23" spans="2:3" x14ac:dyDescent="0.2">
      <c r="B23" s="3">
        <v>3</v>
      </c>
      <c r="C23" s="3">
        <v>5</v>
      </c>
    </row>
    <row r="24" spans="2:3" x14ac:dyDescent="0.2">
      <c r="B24" s="3">
        <v>4</v>
      </c>
      <c r="C24" s="3">
        <v>5</v>
      </c>
    </row>
    <row r="25" spans="2:3" x14ac:dyDescent="0.2">
      <c r="B25" s="3">
        <v>5</v>
      </c>
      <c r="C25" s="3">
        <v>5</v>
      </c>
    </row>
    <row r="26" spans="2:3" x14ac:dyDescent="0.2">
      <c r="B26" s="3">
        <v>5</v>
      </c>
      <c r="C26" s="3">
        <v>5</v>
      </c>
    </row>
    <row r="27" spans="2:3" x14ac:dyDescent="0.2">
      <c r="B27" s="3">
        <v>3</v>
      </c>
      <c r="C27" s="3">
        <v>5</v>
      </c>
    </row>
    <row r="28" spans="2:3" x14ac:dyDescent="0.2">
      <c r="B28" s="3">
        <v>5</v>
      </c>
      <c r="C28" s="3">
        <v>5</v>
      </c>
    </row>
    <row r="29" spans="2:3" x14ac:dyDescent="0.2">
      <c r="B29" s="3">
        <v>4</v>
      </c>
      <c r="C29" s="3">
        <v>5</v>
      </c>
    </row>
    <row r="30" spans="2:3" x14ac:dyDescent="0.2">
      <c r="B30" s="3">
        <v>3</v>
      </c>
      <c r="C30" s="3">
        <v>5</v>
      </c>
    </row>
    <row r="31" spans="2:3" x14ac:dyDescent="0.2">
      <c r="B31" s="3">
        <v>5</v>
      </c>
      <c r="C31" s="3">
        <v>5</v>
      </c>
    </row>
    <row r="32" spans="2:3" x14ac:dyDescent="0.2">
      <c r="B32" s="4">
        <f>SUM(B4:B31)/28</f>
        <v>4.2142857142857144</v>
      </c>
    </row>
  </sheetData>
  <sortState ref="C4:C31">
    <sortCondition ref="C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Form Responses 1</vt:lpstr>
      <vt:lpstr>Analisis komentar</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Rekap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ACER</cp:lastModifiedBy>
  <dcterms:modified xsi:type="dcterms:W3CDTF">2020-12-28T11:41:59Z</dcterms:modified>
</cp:coreProperties>
</file>